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go.local\share\fs1\H26-H30\02総務部\01総務財政課\06財政係\係共通\H30\11_公会計\08_附属明細書・注記\01_附属明細書\02_公表用\"/>
    </mc:Choice>
  </mc:AlternateContent>
  <bookViews>
    <workbookView xWindow="0" yWindow="0" windowWidth="27360" windowHeight="11505"/>
  </bookViews>
  <sheets>
    <sheet name="1.(1)①有形固定資産の明細" sheetId="19" r:id="rId1"/>
    <sheet name="1.(1)②有形固定資産に係る行政目的別の明細" sheetId="20" r:id="rId2"/>
  </sheets>
  <definedNames>
    <definedName name="_xlnm.Print_Titles" localSheetId="0">'1.(1)①有形固定資産の明細'!$5:$6</definedName>
    <definedName name="_xlnm.Print_Titles" localSheetId="1">'1.(1)②有形固定資産に係る行政目的別の明細'!$2:$4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0" l="1"/>
  <c r="J15" i="20"/>
  <c r="K15" i="20"/>
  <c r="L15" i="20"/>
  <c r="M15" i="20"/>
  <c r="N15" i="20"/>
  <c r="I5" i="20"/>
  <c r="R5" i="20" s="1"/>
  <c r="J5" i="20"/>
  <c r="J22" i="20" s="1"/>
  <c r="K5" i="20"/>
  <c r="K22" i="20" s="1"/>
  <c r="L5" i="20"/>
  <c r="L22" i="20" s="1"/>
  <c r="M5" i="20"/>
  <c r="M22" i="20" s="1"/>
  <c r="N5" i="20"/>
  <c r="N22" i="20" s="1"/>
  <c r="U7" i="20"/>
  <c r="U8" i="20"/>
  <c r="U9" i="20"/>
  <c r="U10" i="20"/>
  <c r="U11" i="20"/>
  <c r="U12" i="20"/>
  <c r="U13" i="20"/>
  <c r="U14" i="20"/>
  <c r="U16" i="20"/>
  <c r="U17" i="20"/>
  <c r="U18" i="20"/>
  <c r="U19" i="20"/>
  <c r="U20" i="20"/>
  <c r="U21" i="20"/>
  <c r="T6" i="20"/>
  <c r="T7" i="20"/>
  <c r="T8" i="20"/>
  <c r="T9" i="20"/>
  <c r="T10" i="20"/>
  <c r="T11" i="20"/>
  <c r="T12" i="20"/>
  <c r="T13" i="20"/>
  <c r="T14" i="20"/>
  <c r="T16" i="20"/>
  <c r="T17" i="20"/>
  <c r="T18" i="20"/>
  <c r="T19" i="20"/>
  <c r="T20" i="20"/>
  <c r="T21" i="20"/>
  <c r="R6" i="20"/>
  <c r="R7" i="20"/>
  <c r="R8" i="20"/>
  <c r="R9" i="20"/>
  <c r="R10" i="20"/>
  <c r="R11" i="20"/>
  <c r="R12" i="20"/>
  <c r="R13" i="20"/>
  <c r="R14" i="20"/>
  <c r="R16" i="20"/>
  <c r="R17" i="20"/>
  <c r="R18" i="20"/>
  <c r="R19" i="20"/>
  <c r="R20" i="20"/>
  <c r="R21" i="20"/>
  <c r="Q6" i="20"/>
  <c r="S6" i="20"/>
  <c r="Q7" i="20"/>
  <c r="S7" i="20"/>
  <c r="Q8" i="20"/>
  <c r="S8" i="20"/>
  <c r="Q9" i="20"/>
  <c r="S9" i="20"/>
  <c r="Q10" i="20"/>
  <c r="S10" i="20"/>
  <c r="Q11" i="20"/>
  <c r="S11" i="20"/>
  <c r="Q12" i="20"/>
  <c r="S12" i="20"/>
  <c r="Q13" i="20"/>
  <c r="S13" i="20"/>
  <c r="Q14" i="20"/>
  <c r="S14" i="20"/>
  <c r="Q16" i="20"/>
  <c r="S16" i="20"/>
  <c r="Q17" i="20"/>
  <c r="S17" i="20"/>
  <c r="Q18" i="20"/>
  <c r="S18" i="20"/>
  <c r="Q19" i="20"/>
  <c r="S19" i="20"/>
  <c r="Q20" i="20"/>
  <c r="S20" i="20"/>
  <c r="Q21" i="20"/>
  <c r="S21" i="20"/>
  <c r="O6" i="20"/>
  <c r="P6" i="20"/>
  <c r="O7" i="20"/>
  <c r="P7" i="20"/>
  <c r="O8" i="20"/>
  <c r="P8" i="20"/>
  <c r="O9" i="20"/>
  <c r="P9" i="20"/>
  <c r="O10" i="20"/>
  <c r="P10" i="20"/>
  <c r="O11" i="20"/>
  <c r="P11" i="20"/>
  <c r="O12" i="20"/>
  <c r="P12" i="20"/>
  <c r="O13" i="20"/>
  <c r="P13" i="20"/>
  <c r="O14" i="20"/>
  <c r="P14" i="20"/>
  <c r="O16" i="20"/>
  <c r="P16" i="20"/>
  <c r="O17" i="20"/>
  <c r="P17" i="20"/>
  <c r="O18" i="20"/>
  <c r="P18" i="20"/>
  <c r="O19" i="20"/>
  <c r="P19" i="20"/>
  <c r="O20" i="20"/>
  <c r="P20" i="20"/>
  <c r="O21" i="20"/>
  <c r="P21" i="20"/>
  <c r="Q5" i="20"/>
  <c r="H15" i="20"/>
  <c r="U15" i="20" s="1"/>
  <c r="G15" i="20"/>
  <c r="T15" i="20" s="1"/>
  <c r="F15" i="20"/>
  <c r="S15" i="20" s="1"/>
  <c r="E15" i="20"/>
  <c r="E22" i="20" s="1"/>
  <c r="D15" i="20"/>
  <c r="Q15" i="20" s="1"/>
  <c r="C15" i="20"/>
  <c r="P15" i="20" s="1"/>
  <c r="B15" i="20"/>
  <c r="O15" i="20" s="1"/>
  <c r="H5" i="20"/>
  <c r="G5" i="20"/>
  <c r="F5" i="20"/>
  <c r="F22" i="20" s="1"/>
  <c r="E5" i="20"/>
  <c r="D5" i="20"/>
  <c r="C5" i="20"/>
  <c r="B5" i="20"/>
  <c r="B22" i="20" s="1"/>
  <c r="C22" i="20" l="1"/>
  <c r="G22" i="20"/>
  <c r="D22" i="20"/>
  <c r="H22" i="20"/>
  <c r="S5" i="20"/>
  <c r="S22" i="20" s="1"/>
  <c r="T5" i="20"/>
  <c r="T22" i="20" s="1"/>
  <c r="O5" i="20"/>
  <c r="U5" i="20"/>
  <c r="U22" i="20" s="1"/>
  <c r="P5" i="20"/>
  <c r="V14" i="20"/>
  <c r="R15" i="20"/>
  <c r="I22" i="20"/>
  <c r="R22" i="20"/>
  <c r="E19" i="19" l="1"/>
  <c r="E20" i="19"/>
  <c r="H20" i="19" s="1"/>
  <c r="E21" i="19"/>
  <c r="H21" i="19" s="1"/>
  <c r="E22" i="19"/>
  <c r="E23" i="19"/>
  <c r="H23" i="19" s="1"/>
  <c r="E18" i="19"/>
  <c r="H18" i="19" s="1"/>
  <c r="E16" i="19"/>
  <c r="H16" i="19" s="1"/>
  <c r="H22" i="19"/>
  <c r="E8" i="19"/>
  <c r="H8" i="19" s="1"/>
  <c r="C17" i="19"/>
  <c r="D17" i="19"/>
  <c r="F17" i="19"/>
  <c r="G17" i="19"/>
  <c r="C7" i="19"/>
  <c r="D7" i="19"/>
  <c r="D24" i="19" s="1"/>
  <c r="F7" i="19"/>
  <c r="G7" i="19"/>
  <c r="G24" i="19" l="1"/>
  <c r="C24" i="19"/>
  <c r="E17" i="19"/>
  <c r="F24" i="19"/>
  <c r="H19" i="19"/>
  <c r="H17" i="19" s="1"/>
  <c r="P22" i="20" l="1"/>
  <c r="Q22" i="20"/>
  <c r="O22" i="20"/>
  <c r="B7" i="19"/>
  <c r="E12" i="19"/>
  <c r="H12" i="19" s="1"/>
  <c r="E9" i="19"/>
  <c r="H9" i="19" s="1"/>
  <c r="V10" i="20"/>
  <c r="E14" i="19"/>
  <c r="H14" i="19" s="1"/>
  <c r="E15" i="19"/>
  <c r="H15" i="19" s="1"/>
  <c r="E13" i="19"/>
  <c r="H13" i="19" s="1"/>
  <c r="E11" i="19"/>
  <c r="H11" i="19" s="1"/>
  <c r="E10" i="19"/>
  <c r="H10" i="19" s="1"/>
  <c r="V16" i="20"/>
  <c r="V6" i="20"/>
  <c r="V11" i="20"/>
  <c r="V20" i="20"/>
  <c r="V19" i="20"/>
  <c r="V12" i="20"/>
  <c r="V18" i="20"/>
  <c r="V8" i="20"/>
  <c r="V7" i="20"/>
  <c r="V21" i="20"/>
  <c r="V17" i="20"/>
  <c r="V13" i="20"/>
  <c r="V9" i="20"/>
  <c r="V5" i="20" l="1"/>
  <c r="H7" i="19"/>
  <c r="H24" i="19" s="1"/>
  <c r="E7" i="19"/>
  <c r="E24" i="19" s="1"/>
  <c r="V15" i="20" l="1"/>
  <c r="V22" i="20" s="1"/>
  <c r="B17" i="19" l="1"/>
  <c r="B24" i="19" l="1"/>
</calcChain>
</file>

<file path=xl/sharedStrings.xml><?xml version="1.0" encoding="utf-8"?>
<sst xmlns="http://schemas.openxmlformats.org/spreadsheetml/2006/main" count="83" uniqueCount="50">
  <si>
    <t>合計</t>
  </si>
  <si>
    <t>区分</t>
  </si>
  <si>
    <t>（単位：円）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</si>
  <si>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</si>
  <si>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</si>
  <si>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</si>
  <si>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</si>
  <si>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</si>
  <si>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</si>
  <si>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</si>
  <si>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</si>
  <si>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</si>
  <si>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</si>
  <si>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</si>
  <si>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</si>
  <si>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</si>
  <si>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</si>
  <si>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</si>
  <si>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</si>
  <si>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</si>
  <si>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</si>
  <si>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</si>
  <si>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</si>
  <si>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</si>
  <si>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</si>
  <si>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</si>
  <si>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</si>
  <si>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その他</t>
    <phoneticPr fontId="1"/>
  </si>
  <si>
    <t>　その他</t>
    <phoneticPr fontId="1"/>
  </si>
  <si>
    <t>【様式第５号】</t>
    <rPh sb="1" eb="3">
      <t>ヨウシキ</t>
    </rPh>
    <rPh sb="3" eb="4">
      <t>ダイ</t>
    </rPh>
    <rPh sb="5" eb="6">
      <t>ゴウ</t>
    </rPh>
    <phoneticPr fontId="1"/>
  </si>
  <si>
    <t>附属明細書</t>
    <rPh sb="0" eb="2">
      <t>フゾク</t>
    </rPh>
    <rPh sb="2" eb="5">
      <t>メイサイショ</t>
    </rPh>
    <phoneticPr fontId="1"/>
  </si>
  <si>
    <t>（１）資産項目の明細</t>
    <rPh sb="3" eb="5">
      <t>シサン</t>
    </rPh>
    <rPh sb="5" eb="7">
      <t>コウモク</t>
    </rPh>
    <rPh sb="8" eb="10">
      <t>メイサイ</t>
    </rPh>
    <phoneticPr fontId="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</si>
  <si>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"/>
  </si>
  <si>
    <t>（単位：円）</t>
    <phoneticPr fontId="1"/>
  </si>
  <si>
    <t>①有形固定資産の明細</t>
    <phoneticPr fontId="1"/>
  </si>
  <si>
    <t>②有形固定資産に係る行政目的別の明細</t>
    <phoneticPr fontId="1"/>
  </si>
  <si>
    <t>本年度
減価償却額_x000D_
(F)</t>
    <phoneticPr fontId="1"/>
  </si>
  <si>
    <t>尾三衛生</t>
    <rPh sb="0" eb="2">
      <t>ビサン</t>
    </rPh>
    <rPh sb="2" eb="4">
      <t>エイセイ</t>
    </rPh>
    <phoneticPr fontId="1"/>
  </si>
  <si>
    <t>尾三消防</t>
    <rPh sb="0" eb="2">
      <t>ビサン</t>
    </rPh>
    <rPh sb="2" eb="4">
      <t>ショウボウ</t>
    </rPh>
    <phoneticPr fontId="1"/>
  </si>
  <si>
    <t>日東衛生</t>
    <rPh sb="0" eb="2">
      <t>ニットウ</t>
    </rPh>
    <rPh sb="2" eb="4">
      <t>エイセイ</t>
    </rPh>
    <phoneticPr fontId="1"/>
  </si>
  <si>
    <t>企業団</t>
    <rPh sb="0" eb="2">
      <t>キギョウ</t>
    </rPh>
    <rPh sb="2" eb="3">
      <t>ダン</t>
    </rPh>
    <phoneticPr fontId="1"/>
  </si>
  <si>
    <t>後期高齢者連合</t>
    <rPh sb="0" eb="2">
      <t>コウキ</t>
    </rPh>
    <rPh sb="2" eb="5">
      <t>コウレイシャ</t>
    </rPh>
    <rPh sb="5" eb="7">
      <t>レンゴウ</t>
    </rPh>
    <phoneticPr fontId="1"/>
  </si>
  <si>
    <t>施設サービス</t>
    <rPh sb="0" eb="2">
      <t>シセツ</t>
    </rPh>
    <phoneticPr fontId="1"/>
  </si>
  <si>
    <t>消防</t>
    <rPh sb="0" eb="2">
      <t>ショウボウ</t>
    </rPh>
    <phoneticPr fontId="1"/>
  </si>
  <si>
    <t>環境衛生</t>
    <rPh sb="0" eb="2">
      <t>カンキョウ</t>
    </rPh>
    <rPh sb="2" eb="4">
      <t>エイセイ</t>
    </rPh>
    <phoneticPr fontId="1"/>
  </si>
  <si>
    <t>環境衛生</t>
    <rPh sb="0" eb="4">
      <t>カンキョウエイセイ</t>
    </rPh>
    <phoneticPr fontId="1"/>
  </si>
  <si>
    <t>総務</t>
    <rPh sb="0" eb="2">
      <t>ソウム</t>
    </rPh>
    <phoneticPr fontId="1"/>
  </si>
  <si>
    <t>全体財務書類</t>
    <rPh sb="0" eb="2">
      <t>ゼンタイ</t>
    </rPh>
    <rPh sb="2" eb="4">
      <t>ザイム</t>
    </rPh>
    <rPh sb="4" eb="6">
      <t>ショルイ</t>
    </rPh>
    <phoneticPr fontId="1"/>
  </si>
  <si>
    <t>自動計算</t>
    <rPh sb="0" eb="2">
      <t>ジドウ</t>
    </rPh>
    <rPh sb="2" eb="4">
      <t>ケイサン</t>
    </rPh>
    <phoneticPr fontId="1"/>
  </si>
  <si>
    <t>連結財務</t>
    <rPh sb="0" eb="2">
      <t>レンケツ</t>
    </rPh>
    <rPh sb="2" eb="4">
      <t>ザイム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</si>
</sst>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9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u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1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/>
    <xf numFmtId="3" fontId="9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left"/>
    </xf>
    <xf numFmtId="3" fontId="8" fillId="0" borderId="2" xfId="0" applyNumberFormat="1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0" fillId="4" borderId="1" xfId="0" applyFill="1" applyBorder="1"/>
    <xf numFmtId="0" fontId="4" fillId="4" borderId="1" xfId="0" applyFont="1" applyFill="1" applyBorder="1"/>
    <xf numFmtId="0" fontId="9" fillId="4" borderId="1" xfId="0" applyFont="1" applyFill="1" applyBorder="1"/>
    <xf numFmtId="3" fontId="2" fillId="3" borderId="1" xfId="0" applyNumberFormat="1" applyFont="1" applyFill="1" applyBorder="1" applyAlignment="1">
      <alignment horizontal="right" vertical="center"/>
    </xf>
    <xf numFmtId="3" fontId="2" fillId="3" borderId="0" xfId="0" applyNumberFormat="1" applyFont="1" applyFill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top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3">
    <cellStyle name="標準" xfId="0" builtinId="0"/>
    <cellStyle name="標準 2 2 2" xfId="1"/>
    <cellStyle name="標準 2 4" xfId="2"/>
  </cellStyles>
  <dxfs count="0"/>
  <tableStyles count="0" defaultTableStyle="TableStyleMedium2" defaultPivotStyle="PivotStyleLight16"/>
  <colors>
    <mruColors>
      <color rgb="FFFF5050"/>
      <color rgb="FFFFFF99"/>
      <color rgb="FFFF3300"/>
      <color rgb="FF66FFCC"/>
      <color rgb="FF66FF66"/>
      <color rgb="FFCC99FF"/>
      <color rgb="FFFF9999"/>
      <color rgb="FFFF6600"/>
      <color rgb="FFFFCC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C4" sqref="C4"/>
    </sheetView>
  </sheetViews>
  <sheetFormatPr defaultColWidth="8.875" defaultRowHeight="15.75" x14ac:dyDescent="0.35"/>
  <cols>
    <col min="1" max="1" width="36.375" style="1" bestFit="1" customWidth="1"/>
    <col min="2" max="2" width="12.5" style="1" bestFit="1" customWidth="1"/>
    <col min="3" max="4" width="12.5" style="1" customWidth="1"/>
    <col min="5" max="6" width="15.875" style="1" customWidth="1"/>
    <col min="7" max="7" width="12.5" style="1" customWidth="1"/>
    <col min="8" max="8" width="15.75" style="1" customWidth="1"/>
    <col min="9" max="9" width="0.625" style="1" hidden="1" customWidth="1"/>
    <col min="10" max="13" width="8.875" style="1" hidden="1" customWidth="1"/>
    <col min="14" max="16384" width="8.875" style="1"/>
  </cols>
  <sheetData>
    <row r="1" spans="1:8" x14ac:dyDescent="0.35">
      <c r="A1" s="1" t="s">
        <v>29</v>
      </c>
    </row>
    <row r="2" spans="1:8" ht="25.5" x14ac:dyDescent="0.5">
      <c r="A2" s="8" t="s">
        <v>30</v>
      </c>
    </row>
    <row r="3" spans="1:8" ht="19.5" x14ac:dyDescent="0.4">
      <c r="A3" s="13" t="s">
        <v>32</v>
      </c>
      <c r="B3" s="13"/>
    </row>
    <row r="4" spans="1:8" ht="19.5" x14ac:dyDescent="0.4">
      <c r="A4" s="13" t="s">
        <v>31</v>
      </c>
      <c r="B4" s="13"/>
    </row>
    <row r="5" spans="1:8" ht="19.5" x14ac:dyDescent="0.35">
      <c r="A5" s="14" t="s">
        <v>34</v>
      </c>
      <c r="B5" s="14"/>
      <c r="C5" s="12"/>
      <c r="D5" s="12"/>
      <c r="E5" s="12"/>
      <c r="F5" s="12"/>
      <c r="G5" s="12"/>
      <c r="H5" s="11" t="s">
        <v>33</v>
      </c>
    </row>
    <row r="6" spans="1:8" ht="47.25" x14ac:dyDescent="0.35">
      <c r="A6" s="3" t="s">
        <v>1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36</v>
      </c>
      <c r="H6" s="4" t="s">
        <v>8</v>
      </c>
    </row>
    <row r="7" spans="1:8" x14ac:dyDescent="0.35">
      <c r="A7" s="6" t="s">
        <v>9</v>
      </c>
      <c r="B7" s="2">
        <f>SUM(B8:B16)</f>
        <v>47700897107</v>
      </c>
      <c r="C7" s="2">
        <f t="shared" ref="C7:G7" si="0">SUM(C8:C16)</f>
        <v>122637663</v>
      </c>
      <c r="D7" s="2">
        <f t="shared" si="0"/>
        <v>21666072</v>
      </c>
      <c r="E7" s="2">
        <f t="shared" si="0"/>
        <v>47801868698</v>
      </c>
      <c r="F7" s="2">
        <f t="shared" si="0"/>
        <v>20765649019</v>
      </c>
      <c r="G7" s="2">
        <f t="shared" si="0"/>
        <v>695988418</v>
      </c>
      <c r="H7" s="2">
        <f>SUM(H8:H16)</f>
        <v>27036219679</v>
      </c>
    </row>
    <row r="8" spans="1:8" x14ac:dyDescent="0.35">
      <c r="A8" s="6" t="s">
        <v>10</v>
      </c>
      <c r="B8" s="2">
        <v>15453287887</v>
      </c>
      <c r="C8" s="2">
        <v>3891721</v>
      </c>
      <c r="D8" s="2">
        <v>5384405</v>
      </c>
      <c r="E8" s="2">
        <f>B8+C8-D8</f>
        <v>15451795203</v>
      </c>
      <c r="F8" s="2">
        <v>0</v>
      </c>
      <c r="G8" s="2">
        <v>0</v>
      </c>
      <c r="H8" s="2">
        <f>E8-F8</f>
        <v>15451795203</v>
      </c>
    </row>
    <row r="9" spans="1:8" x14ac:dyDescent="0.35">
      <c r="A9" s="6" t="s">
        <v>11</v>
      </c>
      <c r="B9" s="2">
        <v>0</v>
      </c>
      <c r="C9" s="2">
        <v>0</v>
      </c>
      <c r="D9" s="2">
        <v>0</v>
      </c>
      <c r="E9" s="2">
        <f t="shared" ref="E9:E15" si="1">B9+C9-D9</f>
        <v>0</v>
      </c>
      <c r="F9" s="2">
        <v>0</v>
      </c>
      <c r="G9" s="2">
        <v>0</v>
      </c>
      <c r="H9" s="2">
        <f t="shared" ref="H9:H23" si="2">E9-F9</f>
        <v>0</v>
      </c>
    </row>
    <row r="10" spans="1:8" x14ac:dyDescent="0.35">
      <c r="A10" s="6" t="s">
        <v>12</v>
      </c>
      <c r="B10" s="2">
        <v>30807398702</v>
      </c>
      <c r="C10" s="2">
        <v>114998342</v>
      </c>
      <c r="D10" s="2">
        <v>0</v>
      </c>
      <c r="E10" s="2">
        <f t="shared" si="1"/>
        <v>30922397044</v>
      </c>
      <c r="F10" s="2">
        <v>19590386499</v>
      </c>
      <c r="G10" s="2">
        <v>678439773</v>
      </c>
      <c r="H10" s="2">
        <f t="shared" si="2"/>
        <v>11332010545</v>
      </c>
    </row>
    <row r="11" spans="1:8" x14ac:dyDescent="0.35">
      <c r="A11" s="6" t="s">
        <v>13</v>
      </c>
      <c r="B11" s="2">
        <v>1424702343</v>
      </c>
      <c r="C11" s="2">
        <v>0</v>
      </c>
      <c r="D11" s="2">
        <v>14228856</v>
      </c>
      <c r="E11" s="2">
        <f t="shared" si="1"/>
        <v>1410473487</v>
      </c>
      <c r="F11" s="2">
        <v>1175262520</v>
      </c>
      <c r="G11" s="2">
        <v>17548645</v>
      </c>
      <c r="H11" s="2">
        <f t="shared" si="2"/>
        <v>235210967</v>
      </c>
    </row>
    <row r="12" spans="1:8" x14ac:dyDescent="0.35">
      <c r="A12" s="6" t="s">
        <v>14</v>
      </c>
      <c r="B12" s="2">
        <v>0</v>
      </c>
      <c r="C12" s="2">
        <v>0</v>
      </c>
      <c r="D12" s="2">
        <v>0</v>
      </c>
      <c r="E12" s="2">
        <f t="shared" si="1"/>
        <v>0</v>
      </c>
      <c r="F12" s="2">
        <v>0</v>
      </c>
      <c r="G12" s="2">
        <v>0</v>
      </c>
      <c r="H12" s="2">
        <f t="shared" si="2"/>
        <v>0</v>
      </c>
    </row>
    <row r="13" spans="1:8" x14ac:dyDescent="0.35">
      <c r="A13" s="6" t="s">
        <v>15</v>
      </c>
      <c r="B13" s="2">
        <v>0</v>
      </c>
      <c r="C13" s="2">
        <v>0</v>
      </c>
      <c r="D13" s="2">
        <v>0</v>
      </c>
      <c r="E13" s="2">
        <f t="shared" si="1"/>
        <v>0</v>
      </c>
      <c r="F13" s="2">
        <v>0</v>
      </c>
      <c r="G13" s="2">
        <v>0</v>
      </c>
      <c r="H13" s="2">
        <f t="shared" si="2"/>
        <v>0</v>
      </c>
    </row>
    <row r="14" spans="1:8" x14ac:dyDescent="0.35">
      <c r="A14" s="6" t="s">
        <v>16</v>
      </c>
      <c r="B14" s="2">
        <v>0</v>
      </c>
      <c r="C14" s="2">
        <v>0</v>
      </c>
      <c r="D14" s="2">
        <v>0</v>
      </c>
      <c r="E14" s="2">
        <f t="shared" si="1"/>
        <v>0</v>
      </c>
      <c r="F14" s="2">
        <v>0</v>
      </c>
      <c r="G14" s="2">
        <v>0</v>
      </c>
      <c r="H14" s="2">
        <f t="shared" si="2"/>
        <v>0</v>
      </c>
    </row>
    <row r="15" spans="1:8" x14ac:dyDescent="0.35">
      <c r="A15" s="6" t="s">
        <v>27</v>
      </c>
      <c r="B15" s="2">
        <v>0</v>
      </c>
      <c r="C15" s="2">
        <v>0</v>
      </c>
      <c r="D15" s="2">
        <v>0</v>
      </c>
      <c r="E15" s="2">
        <f t="shared" si="1"/>
        <v>0</v>
      </c>
      <c r="F15" s="2">
        <v>0</v>
      </c>
      <c r="G15" s="2">
        <v>0</v>
      </c>
      <c r="H15" s="2">
        <f t="shared" si="2"/>
        <v>0</v>
      </c>
    </row>
    <row r="16" spans="1:8" x14ac:dyDescent="0.35">
      <c r="A16" s="6" t="s">
        <v>17</v>
      </c>
      <c r="B16" s="2">
        <v>15508175</v>
      </c>
      <c r="C16" s="2">
        <v>3747600</v>
      </c>
      <c r="D16" s="2">
        <v>2052811</v>
      </c>
      <c r="E16" s="2">
        <f>B16+C16-D16</f>
        <v>17202964</v>
      </c>
      <c r="F16" s="2">
        <v>0</v>
      </c>
      <c r="G16" s="2">
        <v>0</v>
      </c>
      <c r="H16" s="2">
        <f t="shared" si="2"/>
        <v>17202964</v>
      </c>
    </row>
    <row r="17" spans="1:13" x14ac:dyDescent="0.35">
      <c r="A17" s="6" t="s">
        <v>18</v>
      </c>
      <c r="B17" s="2">
        <f>SUM(B18:B22)</f>
        <v>41362481388</v>
      </c>
      <c r="C17" s="2">
        <f t="shared" ref="C17:G17" si="3">SUM(C18:C22)</f>
        <v>865558619</v>
      </c>
      <c r="D17" s="2">
        <f t="shared" si="3"/>
        <v>53996888</v>
      </c>
      <c r="E17" s="2">
        <f>SUM(E18:E22)</f>
        <v>42174043119</v>
      </c>
      <c r="F17" s="2">
        <f t="shared" si="3"/>
        <v>18580689407</v>
      </c>
      <c r="G17" s="2">
        <f t="shared" si="3"/>
        <v>662166572</v>
      </c>
      <c r="H17" s="2">
        <f>SUM(H18:H22)</f>
        <v>23593353712</v>
      </c>
    </row>
    <row r="18" spans="1:13" x14ac:dyDescent="0.35">
      <c r="A18" s="6" t="s">
        <v>10</v>
      </c>
      <c r="B18" s="2">
        <v>8569861811</v>
      </c>
      <c r="C18" s="2">
        <v>289008522</v>
      </c>
      <c r="D18" s="2">
        <v>1588608</v>
      </c>
      <c r="E18" s="2">
        <f>B18+C18-D18</f>
        <v>8857281725</v>
      </c>
      <c r="F18" s="2">
        <v>0</v>
      </c>
      <c r="G18" s="2">
        <v>0</v>
      </c>
      <c r="H18" s="2">
        <f t="shared" si="2"/>
        <v>8857281725</v>
      </c>
    </row>
    <row r="19" spans="1:13" x14ac:dyDescent="0.35">
      <c r="A19" s="6" t="s">
        <v>12</v>
      </c>
      <c r="B19" s="2">
        <v>197405782</v>
      </c>
      <c r="C19" s="2">
        <v>6012768</v>
      </c>
      <c r="D19" s="2">
        <v>0</v>
      </c>
      <c r="E19" s="2">
        <f t="shared" ref="E19:E23" si="4">B19+C19-D19</f>
        <v>203418550</v>
      </c>
      <c r="F19" s="2">
        <v>131593980</v>
      </c>
      <c r="G19" s="2">
        <v>3789564</v>
      </c>
      <c r="H19" s="2">
        <f t="shared" si="2"/>
        <v>71824570</v>
      </c>
    </row>
    <row r="20" spans="1:13" x14ac:dyDescent="0.35">
      <c r="A20" s="6" t="s">
        <v>13</v>
      </c>
      <c r="B20" s="2">
        <v>32468851619</v>
      </c>
      <c r="C20" s="2">
        <v>448695985</v>
      </c>
      <c r="D20" s="2">
        <v>0</v>
      </c>
      <c r="E20" s="2">
        <f t="shared" si="4"/>
        <v>32917547604</v>
      </c>
      <c r="F20" s="2">
        <v>18449095427</v>
      </c>
      <c r="G20" s="2">
        <v>658377008</v>
      </c>
      <c r="H20" s="2">
        <f t="shared" si="2"/>
        <v>14468452177</v>
      </c>
    </row>
    <row r="21" spans="1:13" x14ac:dyDescent="0.35">
      <c r="A21" s="6" t="s">
        <v>27</v>
      </c>
      <c r="B21" s="2">
        <v>0</v>
      </c>
      <c r="C21" s="2">
        <v>0</v>
      </c>
      <c r="D21" s="2">
        <v>0</v>
      </c>
      <c r="E21" s="2">
        <f t="shared" si="4"/>
        <v>0</v>
      </c>
      <c r="F21" s="2">
        <v>0</v>
      </c>
      <c r="G21" s="2">
        <v>0</v>
      </c>
      <c r="H21" s="2">
        <f t="shared" si="2"/>
        <v>0</v>
      </c>
    </row>
    <row r="22" spans="1:13" x14ac:dyDescent="0.35">
      <c r="A22" s="6" t="s">
        <v>17</v>
      </c>
      <c r="B22" s="2">
        <v>126362176</v>
      </c>
      <c r="C22" s="2">
        <v>121841344</v>
      </c>
      <c r="D22" s="2">
        <v>52408280</v>
      </c>
      <c r="E22" s="2">
        <f t="shared" si="4"/>
        <v>195795240</v>
      </c>
      <c r="F22" s="2">
        <v>0</v>
      </c>
      <c r="G22" s="2">
        <v>0</v>
      </c>
      <c r="H22" s="2">
        <f t="shared" si="2"/>
        <v>195795240</v>
      </c>
    </row>
    <row r="23" spans="1:13" x14ac:dyDescent="0.35">
      <c r="A23" s="6" t="s">
        <v>19</v>
      </c>
      <c r="B23" s="2">
        <v>4275683965</v>
      </c>
      <c r="C23" s="2">
        <v>405791156</v>
      </c>
      <c r="D23" s="2">
        <v>89223890</v>
      </c>
      <c r="E23" s="2">
        <f t="shared" si="4"/>
        <v>4592251231</v>
      </c>
      <c r="F23" s="2">
        <v>3648465438</v>
      </c>
      <c r="G23" s="2">
        <v>64851079</v>
      </c>
      <c r="H23" s="2">
        <f t="shared" si="2"/>
        <v>943785793</v>
      </c>
    </row>
    <row r="24" spans="1:13" x14ac:dyDescent="0.35">
      <c r="A24" s="6" t="s">
        <v>0</v>
      </c>
      <c r="B24" s="2">
        <f>B7+B17+B23</f>
        <v>93339062460</v>
      </c>
      <c r="C24" s="2">
        <f t="shared" ref="C24:H24" si="5">C7+C17+C23</f>
        <v>1393987438</v>
      </c>
      <c r="D24" s="2">
        <f t="shared" si="5"/>
        <v>164886850</v>
      </c>
      <c r="E24" s="2">
        <f>E7+E17+E23</f>
        <v>94568163048</v>
      </c>
      <c r="F24" s="2">
        <f t="shared" si="5"/>
        <v>42994803864</v>
      </c>
      <c r="G24" s="2">
        <f t="shared" si="5"/>
        <v>1423006069</v>
      </c>
      <c r="H24" s="2">
        <f t="shared" si="5"/>
        <v>51573359184</v>
      </c>
    </row>
    <row r="25" spans="1:13" hidden="1" x14ac:dyDescent="0.35">
      <c r="B25" s="19"/>
      <c r="C25" s="19"/>
      <c r="D25" s="19"/>
    </row>
    <row r="26" spans="1:13" hidden="1" x14ac:dyDescent="0.35">
      <c r="B26" s="18"/>
      <c r="C26" s="19"/>
      <c r="D26" s="19"/>
    </row>
    <row r="27" spans="1:13" hidden="1" x14ac:dyDescent="0.35">
      <c r="C27" s="25"/>
      <c r="D27" s="25"/>
      <c r="G27" s="26"/>
      <c r="H27" s="26"/>
      <c r="I27" s="26"/>
      <c r="J27" s="26"/>
      <c r="K27" s="26"/>
      <c r="L27" s="26"/>
      <c r="M27" s="26"/>
    </row>
    <row r="28" spans="1:13" hidden="1" x14ac:dyDescent="0.35">
      <c r="C28" s="25"/>
      <c r="D28" s="25"/>
      <c r="E28" s="25"/>
      <c r="F28" s="25"/>
      <c r="G28" s="26"/>
      <c r="H28" s="26"/>
      <c r="I28" s="26"/>
      <c r="J28" s="26"/>
      <c r="K28" s="26"/>
      <c r="L28" s="26"/>
      <c r="M28" s="26"/>
    </row>
  </sheetData>
  <mergeCells count="3">
    <mergeCell ref="C27:D27"/>
    <mergeCell ref="C28:F28"/>
    <mergeCell ref="G27:M28"/>
  </mergeCells>
  <phoneticPr fontId="1"/>
  <pageMargins left="0.7" right="0.7" top="0.75" bottom="0.75" header="0.3" footer="0.3"/>
  <pageSetup paperSize="9" scale="88" fitToWidth="0" fitToHeight="0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8"/>
  <sheetViews>
    <sheetView view="pageBreakPreview" zoomScaleNormal="100" zoomScaleSheetLayoutView="100" workbookViewId="0">
      <selection activeCell="T14" sqref="T14"/>
    </sheetView>
  </sheetViews>
  <sheetFormatPr defaultColWidth="8.875" defaultRowHeight="15.75" x14ac:dyDescent="0.35"/>
  <cols>
    <col min="1" max="1" width="21.5" style="1" customWidth="1"/>
    <col min="2" max="3" width="12.5" style="1" hidden="1" customWidth="1"/>
    <col min="4" max="4" width="11.5" style="1" hidden="1" customWidth="1"/>
    <col min="5" max="7" width="10.125" style="1" hidden="1" customWidth="1"/>
    <col min="8" max="8" width="15.75" style="1" hidden="1" customWidth="1"/>
    <col min="9" max="9" width="0.625" style="1" hidden="1" customWidth="1"/>
    <col min="10" max="11" width="10.125" style="1" hidden="1" customWidth="1"/>
    <col min="12" max="12" width="11.5" style="1" hidden="1" customWidth="1"/>
    <col min="13" max="13" width="13.125" style="1" hidden="1" customWidth="1"/>
    <col min="14" max="14" width="11.375" style="1" hidden="1" customWidth="1"/>
    <col min="15" max="15" width="12.5" style="1" bestFit="1" customWidth="1"/>
    <col min="16" max="22" width="13.75" style="1" customWidth="1"/>
    <col min="23" max="16384" width="8.875" style="1"/>
  </cols>
  <sheetData>
    <row r="2" spans="1:22" ht="19.5" x14ac:dyDescent="0.35">
      <c r="A2" s="15" t="s">
        <v>35</v>
      </c>
      <c r="B2" s="17"/>
      <c r="C2" s="17"/>
      <c r="D2" s="16"/>
      <c r="E2" s="9"/>
      <c r="F2" s="9"/>
      <c r="G2" s="9"/>
      <c r="H2" s="9"/>
      <c r="I2" s="15"/>
      <c r="J2" s="15"/>
      <c r="K2" s="15"/>
      <c r="L2" s="15"/>
      <c r="M2" s="15"/>
      <c r="N2" s="15"/>
      <c r="O2" s="17"/>
      <c r="P2" s="17"/>
      <c r="Q2" s="16"/>
      <c r="R2" s="9"/>
      <c r="S2" s="9"/>
      <c r="T2" s="9"/>
      <c r="U2" s="9"/>
      <c r="V2" s="10" t="s">
        <v>2</v>
      </c>
    </row>
    <row r="3" spans="1:22" customFormat="1" ht="18.75" hidden="1" x14ac:dyDescent="0.4">
      <c r="B3" s="30" t="s">
        <v>47</v>
      </c>
      <c r="C3" s="30"/>
      <c r="D3" s="30"/>
      <c r="E3" s="30"/>
      <c r="F3" s="30"/>
      <c r="G3" s="30"/>
      <c r="H3" s="30"/>
      <c r="I3" s="20" t="s">
        <v>37</v>
      </c>
      <c r="J3" s="21" t="s">
        <v>38</v>
      </c>
      <c r="K3" s="22" t="s">
        <v>39</v>
      </c>
      <c r="L3" s="22" t="s">
        <v>40</v>
      </c>
      <c r="M3" s="22" t="s">
        <v>41</v>
      </c>
      <c r="N3" s="22" t="s">
        <v>42</v>
      </c>
      <c r="O3" s="27" t="s">
        <v>49</v>
      </c>
      <c r="P3" s="28"/>
      <c r="Q3" s="28"/>
      <c r="R3" s="28"/>
      <c r="S3" s="28"/>
      <c r="T3" s="28"/>
      <c r="U3" s="28"/>
      <c r="V3" s="29"/>
    </row>
    <row r="4" spans="1:22" ht="31.5" x14ac:dyDescent="0.35">
      <c r="A4" s="3" t="s">
        <v>1</v>
      </c>
      <c r="B4" s="4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44</v>
      </c>
      <c r="J4" s="3" t="s">
        <v>43</v>
      </c>
      <c r="K4" s="3" t="s">
        <v>44</v>
      </c>
      <c r="L4" s="3" t="s">
        <v>45</v>
      </c>
      <c r="M4" s="3" t="s">
        <v>46</v>
      </c>
      <c r="N4" s="3" t="s">
        <v>46</v>
      </c>
      <c r="O4" s="4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0</v>
      </c>
    </row>
    <row r="5" spans="1:22" x14ac:dyDescent="0.35">
      <c r="A5" s="5" t="s">
        <v>9</v>
      </c>
      <c r="B5" s="23">
        <f>SUM(B6:B14)</f>
        <v>139786688</v>
      </c>
      <c r="C5" s="23">
        <f t="shared" ref="C5:N5" si="0">SUM(C6:C14)</f>
        <v>17128724553</v>
      </c>
      <c r="D5" s="23">
        <f t="shared" si="0"/>
        <v>4068512688</v>
      </c>
      <c r="E5" s="23">
        <f t="shared" si="0"/>
        <v>338987422</v>
      </c>
      <c r="F5" s="23">
        <f t="shared" si="0"/>
        <v>198870313</v>
      </c>
      <c r="G5" s="23">
        <f t="shared" si="0"/>
        <v>118905509</v>
      </c>
      <c r="H5" s="23">
        <f t="shared" si="0"/>
        <v>3306478810</v>
      </c>
      <c r="I5" s="23">
        <f t="shared" si="0"/>
        <v>995617644</v>
      </c>
      <c r="J5" s="23">
        <f t="shared" si="0"/>
        <v>461359331</v>
      </c>
      <c r="K5" s="23">
        <f t="shared" si="0"/>
        <v>266637885</v>
      </c>
      <c r="L5" s="23">
        <f t="shared" si="0"/>
        <v>0</v>
      </c>
      <c r="M5" s="23">
        <f t="shared" si="0"/>
        <v>0</v>
      </c>
      <c r="N5" s="23">
        <f t="shared" si="0"/>
        <v>14409836</v>
      </c>
      <c r="O5" s="7">
        <f>B5</f>
        <v>139786688</v>
      </c>
      <c r="P5" s="7">
        <f t="shared" ref="P5:Q5" si="1">C5</f>
        <v>17128724553</v>
      </c>
      <c r="Q5" s="7">
        <f t="shared" si="1"/>
        <v>4068512688</v>
      </c>
      <c r="R5" s="7">
        <f>E5+I5+K5+L5</f>
        <v>1601242951</v>
      </c>
      <c r="S5" s="7">
        <f t="shared" ref="S5" si="2">F5</f>
        <v>198870313</v>
      </c>
      <c r="T5" s="7">
        <f>G5+J5</f>
        <v>580264840</v>
      </c>
      <c r="U5" s="7">
        <f>H5+M5+N5</f>
        <v>3320888646</v>
      </c>
      <c r="V5" s="7">
        <f t="shared" ref="V5" si="3">SUM(V6:V14)</f>
        <v>27036219679</v>
      </c>
    </row>
    <row r="6" spans="1:22" x14ac:dyDescent="0.35">
      <c r="A6" s="5" t="s">
        <v>10</v>
      </c>
      <c r="B6" s="7">
        <v>85969486</v>
      </c>
      <c r="C6" s="7">
        <v>10443369207</v>
      </c>
      <c r="D6" s="7">
        <v>1542201642</v>
      </c>
      <c r="E6" s="7">
        <v>252428983</v>
      </c>
      <c r="F6" s="7">
        <v>197792664</v>
      </c>
      <c r="G6" s="7">
        <v>27223411</v>
      </c>
      <c r="H6" s="7">
        <v>1989784611</v>
      </c>
      <c r="I6" s="2">
        <v>587507327</v>
      </c>
      <c r="J6" s="2">
        <v>88674642</v>
      </c>
      <c r="K6" s="2">
        <v>238914230</v>
      </c>
      <c r="L6" s="2"/>
      <c r="M6" s="2"/>
      <c r="N6" s="2"/>
      <c r="O6" s="7">
        <f t="shared" ref="O6:O21" si="4">B6</f>
        <v>85969486</v>
      </c>
      <c r="P6" s="7">
        <f t="shared" ref="P6:P21" si="5">C6</f>
        <v>10443369207</v>
      </c>
      <c r="Q6" s="7">
        <f t="shared" ref="Q6:Q21" si="6">D6</f>
        <v>1542201642</v>
      </c>
      <c r="R6" s="7">
        <f t="shared" ref="R6:R21" si="7">E6+I6+K6+L6</f>
        <v>1078850540</v>
      </c>
      <c r="S6" s="7">
        <f t="shared" ref="S6:S21" si="8">F6</f>
        <v>197792664</v>
      </c>
      <c r="T6" s="7">
        <f t="shared" ref="T6:T21" si="9">G6+J6</f>
        <v>115898053</v>
      </c>
      <c r="U6" s="7">
        <v>1987713611</v>
      </c>
      <c r="V6" s="7">
        <f t="shared" ref="V6:V13" si="10">SUM(O6:U6)</f>
        <v>15451795203</v>
      </c>
    </row>
    <row r="7" spans="1:22" x14ac:dyDescent="0.35">
      <c r="A7" s="5" t="s">
        <v>11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2"/>
      <c r="J7" s="2"/>
      <c r="K7" s="2"/>
      <c r="L7" s="2"/>
      <c r="M7" s="2"/>
      <c r="N7" s="2"/>
      <c r="O7" s="7">
        <f t="shared" si="4"/>
        <v>0</v>
      </c>
      <c r="P7" s="7">
        <f t="shared" si="5"/>
        <v>0</v>
      </c>
      <c r="Q7" s="7">
        <f t="shared" si="6"/>
        <v>0</v>
      </c>
      <c r="R7" s="7">
        <f t="shared" si="7"/>
        <v>0</v>
      </c>
      <c r="S7" s="7">
        <f t="shared" si="8"/>
        <v>0</v>
      </c>
      <c r="T7" s="7">
        <f t="shared" si="9"/>
        <v>0</v>
      </c>
      <c r="U7" s="7">
        <f t="shared" ref="U7:U21" si="11">H7+M7+N7</f>
        <v>0</v>
      </c>
      <c r="V7" s="7">
        <f t="shared" si="10"/>
        <v>0</v>
      </c>
    </row>
    <row r="8" spans="1:22" x14ac:dyDescent="0.35">
      <c r="A8" s="5" t="s">
        <v>12</v>
      </c>
      <c r="B8" s="7">
        <v>53817202</v>
      </c>
      <c r="C8" s="7">
        <v>6560721788</v>
      </c>
      <c r="D8" s="7">
        <v>2525263440</v>
      </c>
      <c r="E8" s="7">
        <v>86558439</v>
      </c>
      <c r="F8" s="7">
        <v>1077649</v>
      </c>
      <c r="G8" s="7">
        <v>39265522</v>
      </c>
      <c r="H8" s="7">
        <v>1316694199</v>
      </c>
      <c r="I8" s="2">
        <v>359451507</v>
      </c>
      <c r="J8" s="2">
        <v>372131812</v>
      </c>
      <c r="K8" s="2">
        <v>2619151</v>
      </c>
      <c r="L8" s="2"/>
      <c r="M8" s="2"/>
      <c r="N8" s="2">
        <v>14409836</v>
      </c>
      <c r="O8" s="7">
        <f t="shared" si="4"/>
        <v>53817202</v>
      </c>
      <c r="P8" s="7">
        <f t="shared" si="5"/>
        <v>6560721788</v>
      </c>
      <c r="Q8" s="7">
        <f t="shared" si="6"/>
        <v>2525263440</v>
      </c>
      <c r="R8" s="7">
        <f t="shared" si="7"/>
        <v>448629097</v>
      </c>
      <c r="S8" s="7">
        <f t="shared" si="8"/>
        <v>1077649</v>
      </c>
      <c r="T8" s="7">
        <f t="shared" si="9"/>
        <v>411397334</v>
      </c>
      <c r="U8" s="7">
        <f t="shared" si="11"/>
        <v>1331104035</v>
      </c>
      <c r="V8" s="7">
        <f t="shared" si="10"/>
        <v>11332010545</v>
      </c>
    </row>
    <row r="9" spans="1:22" x14ac:dyDescent="0.35">
      <c r="A9" s="5" t="s">
        <v>13</v>
      </c>
      <c r="B9" s="7">
        <v>0</v>
      </c>
      <c r="C9" s="7">
        <v>108942238</v>
      </c>
      <c r="D9" s="7">
        <v>6</v>
      </c>
      <c r="E9" s="7">
        <v>0</v>
      </c>
      <c r="F9" s="7">
        <v>0</v>
      </c>
      <c r="G9" s="7">
        <v>52416576</v>
      </c>
      <c r="H9" s="7">
        <v>0</v>
      </c>
      <c r="I9" s="2">
        <v>48194766</v>
      </c>
      <c r="J9" s="2">
        <v>552877</v>
      </c>
      <c r="K9" s="2">
        <v>25104504</v>
      </c>
      <c r="L9" s="2"/>
      <c r="M9" s="2"/>
      <c r="N9" s="2"/>
      <c r="O9" s="7">
        <f t="shared" si="4"/>
        <v>0</v>
      </c>
      <c r="P9" s="7">
        <f t="shared" si="5"/>
        <v>108942238</v>
      </c>
      <c r="Q9" s="7">
        <f t="shared" si="6"/>
        <v>6</v>
      </c>
      <c r="R9" s="7">
        <f t="shared" si="7"/>
        <v>73299270</v>
      </c>
      <c r="S9" s="7">
        <f t="shared" si="8"/>
        <v>0</v>
      </c>
      <c r="T9" s="7">
        <f t="shared" si="9"/>
        <v>52969453</v>
      </c>
      <c r="U9" s="7">
        <f t="shared" si="11"/>
        <v>0</v>
      </c>
      <c r="V9" s="7">
        <f t="shared" si="10"/>
        <v>235210967</v>
      </c>
    </row>
    <row r="10" spans="1:22" x14ac:dyDescent="0.35">
      <c r="A10" s="5" t="s">
        <v>14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2"/>
      <c r="J10" s="2"/>
      <c r="K10" s="2"/>
      <c r="L10" s="2"/>
      <c r="M10" s="2"/>
      <c r="N10" s="2"/>
      <c r="O10" s="7">
        <f t="shared" si="4"/>
        <v>0</v>
      </c>
      <c r="P10" s="7">
        <f t="shared" si="5"/>
        <v>0</v>
      </c>
      <c r="Q10" s="7">
        <f t="shared" si="6"/>
        <v>0</v>
      </c>
      <c r="R10" s="7">
        <f t="shared" si="7"/>
        <v>0</v>
      </c>
      <c r="S10" s="7">
        <f t="shared" si="8"/>
        <v>0</v>
      </c>
      <c r="T10" s="7">
        <f t="shared" si="9"/>
        <v>0</v>
      </c>
      <c r="U10" s="7">
        <f t="shared" si="11"/>
        <v>0</v>
      </c>
      <c r="V10" s="7">
        <f t="shared" si="10"/>
        <v>0</v>
      </c>
    </row>
    <row r="11" spans="1:22" x14ac:dyDescent="0.35">
      <c r="A11" s="5" t="s">
        <v>15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2"/>
      <c r="J11" s="2"/>
      <c r="K11" s="2"/>
      <c r="L11" s="2"/>
      <c r="M11" s="2"/>
      <c r="N11" s="2"/>
      <c r="O11" s="7">
        <f t="shared" si="4"/>
        <v>0</v>
      </c>
      <c r="P11" s="7">
        <f t="shared" si="5"/>
        <v>0</v>
      </c>
      <c r="Q11" s="7">
        <f t="shared" si="6"/>
        <v>0</v>
      </c>
      <c r="R11" s="7">
        <f t="shared" si="7"/>
        <v>0</v>
      </c>
      <c r="S11" s="7">
        <f t="shared" si="8"/>
        <v>0</v>
      </c>
      <c r="T11" s="7">
        <f t="shared" si="9"/>
        <v>0</v>
      </c>
      <c r="U11" s="7">
        <f t="shared" si="11"/>
        <v>0</v>
      </c>
      <c r="V11" s="7">
        <f t="shared" si="10"/>
        <v>0</v>
      </c>
    </row>
    <row r="12" spans="1:22" x14ac:dyDescent="0.35">
      <c r="A12" s="5" t="s">
        <v>16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2"/>
      <c r="J12" s="2"/>
      <c r="K12" s="2"/>
      <c r="L12" s="2"/>
      <c r="M12" s="2"/>
      <c r="N12" s="2"/>
      <c r="O12" s="7">
        <f t="shared" si="4"/>
        <v>0</v>
      </c>
      <c r="P12" s="7">
        <f t="shared" si="5"/>
        <v>0</v>
      </c>
      <c r="Q12" s="7">
        <f t="shared" si="6"/>
        <v>0</v>
      </c>
      <c r="R12" s="7">
        <f t="shared" si="7"/>
        <v>0</v>
      </c>
      <c r="S12" s="7">
        <f t="shared" si="8"/>
        <v>0</v>
      </c>
      <c r="T12" s="7">
        <f t="shared" si="9"/>
        <v>0</v>
      </c>
      <c r="U12" s="7">
        <f t="shared" si="11"/>
        <v>0</v>
      </c>
      <c r="V12" s="7">
        <f t="shared" si="10"/>
        <v>0</v>
      </c>
    </row>
    <row r="13" spans="1:22" x14ac:dyDescent="0.35">
      <c r="A13" s="5" t="s">
        <v>28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2"/>
      <c r="J13" s="2"/>
      <c r="K13" s="2"/>
      <c r="L13" s="2"/>
      <c r="M13" s="2"/>
      <c r="N13" s="2"/>
      <c r="O13" s="7">
        <f t="shared" si="4"/>
        <v>0</v>
      </c>
      <c r="P13" s="7">
        <f t="shared" si="5"/>
        <v>0</v>
      </c>
      <c r="Q13" s="7">
        <f t="shared" si="6"/>
        <v>0</v>
      </c>
      <c r="R13" s="7">
        <f t="shared" si="7"/>
        <v>0</v>
      </c>
      <c r="S13" s="7">
        <f t="shared" si="8"/>
        <v>0</v>
      </c>
      <c r="T13" s="7">
        <f t="shared" si="9"/>
        <v>0</v>
      </c>
      <c r="U13" s="7">
        <f t="shared" si="11"/>
        <v>0</v>
      </c>
      <c r="V13" s="7">
        <f t="shared" si="10"/>
        <v>0</v>
      </c>
    </row>
    <row r="14" spans="1:22" x14ac:dyDescent="0.35">
      <c r="A14" s="5" t="s">
        <v>17</v>
      </c>
      <c r="B14" s="7">
        <v>0</v>
      </c>
      <c r="C14" s="7">
        <v>15691320</v>
      </c>
      <c r="D14" s="7">
        <v>1047600</v>
      </c>
      <c r="E14" s="7">
        <v>0</v>
      </c>
      <c r="F14" s="7">
        <v>0</v>
      </c>
      <c r="G14" s="7">
        <v>0</v>
      </c>
      <c r="H14" s="7">
        <v>0</v>
      </c>
      <c r="I14" s="2">
        <v>464044</v>
      </c>
      <c r="J14" s="2"/>
      <c r="K14" s="2"/>
      <c r="L14" s="2"/>
      <c r="M14" s="2"/>
      <c r="N14" s="2"/>
      <c r="O14" s="7">
        <f t="shared" si="4"/>
        <v>0</v>
      </c>
      <c r="P14" s="7">
        <f t="shared" si="5"/>
        <v>15691320</v>
      </c>
      <c r="Q14" s="7">
        <f t="shared" si="6"/>
        <v>1047600</v>
      </c>
      <c r="R14" s="7">
        <f t="shared" si="7"/>
        <v>464044</v>
      </c>
      <c r="S14" s="7">
        <f t="shared" si="8"/>
        <v>0</v>
      </c>
      <c r="T14" s="7">
        <f t="shared" si="9"/>
        <v>0</v>
      </c>
      <c r="U14" s="7">
        <f t="shared" si="11"/>
        <v>0</v>
      </c>
      <c r="V14" s="7">
        <f>SUM(O14:U14)</f>
        <v>17202964</v>
      </c>
    </row>
    <row r="15" spans="1:22" x14ac:dyDescent="0.35">
      <c r="A15" s="5" t="s">
        <v>18</v>
      </c>
      <c r="B15" s="23">
        <f>SUM(B16:B20)</f>
        <v>17447662392</v>
      </c>
      <c r="C15" s="23">
        <f>SUM(C16:C20)</f>
        <v>1058404</v>
      </c>
      <c r="D15" s="23">
        <f>SUM(D16:D20)</f>
        <v>55730070</v>
      </c>
      <c r="E15" s="23">
        <f t="shared" ref="E15" si="12">SUM(E16:E20)</f>
        <v>0</v>
      </c>
      <c r="F15" s="23">
        <f t="shared" ref="F15" si="13">SUM(F16:F20)</f>
        <v>0</v>
      </c>
      <c r="G15" s="23">
        <f t="shared" ref="G15" si="14">SUM(G16:G20)</f>
        <v>0</v>
      </c>
      <c r="H15" s="23">
        <f t="shared" ref="H15" si="15">SUM(H16:H20)</f>
        <v>31</v>
      </c>
      <c r="I15" s="23">
        <f t="shared" ref="I15" si="16">SUM(I16:I20)</f>
        <v>0</v>
      </c>
      <c r="J15" s="23">
        <f t="shared" ref="J15" si="17">SUM(J16:J20)</f>
        <v>0</v>
      </c>
      <c r="K15" s="23">
        <f t="shared" ref="K15" si="18">SUM(K16:K20)</f>
        <v>0</v>
      </c>
      <c r="L15" s="23">
        <f t="shared" ref="L15" si="19">SUM(L16:L20)</f>
        <v>6088902815</v>
      </c>
      <c r="M15" s="23">
        <f t="shared" ref="M15" si="20">SUM(M16:M20)</f>
        <v>0</v>
      </c>
      <c r="N15" s="23">
        <f t="shared" ref="N15" si="21">SUM(N16:N20)</f>
        <v>0</v>
      </c>
      <c r="O15" s="7">
        <f t="shared" si="4"/>
        <v>17447662392</v>
      </c>
      <c r="P15" s="7">
        <f t="shared" si="5"/>
        <v>1058404</v>
      </c>
      <c r="Q15" s="7">
        <f t="shared" si="6"/>
        <v>55730070</v>
      </c>
      <c r="R15" s="7">
        <f t="shared" si="7"/>
        <v>6088902815</v>
      </c>
      <c r="S15" s="7">
        <f t="shared" si="8"/>
        <v>0</v>
      </c>
      <c r="T15" s="7">
        <f t="shared" si="9"/>
        <v>0</v>
      </c>
      <c r="U15" s="7">
        <f t="shared" si="11"/>
        <v>31</v>
      </c>
      <c r="V15" s="7">
        <f>SUM(O15:U15)</f>
        <v>23593353712</v>
      </c>
    </row>
    <row r="16" spans="1:22" x14ac:dyDescent="0.35">
      <c r="A16" s="6" t="s">
        <v>10</v>
      </c>
      <c r="B16" s="7">
        <v>8544386683</v>
      </c>
      <c r="C16" s="7">
        <v>4</v>
      </c>
      <c r="D16" s="7">
        <v>54443149</v>
      </c>
      <c r="E16" s="7">
        <v>0</v>
      </c>
      <c r="F16" s="7">
        <v>0</v>
      </c>
      <c r="G16" s="7">
        <v>0</v>
      </c>
      <c r="H16" s="7">
        <v>31</v>
      </c>
      <c r="I16" s="2"/>
      <c r="J16" s="2"/>
      <c r="K16" s="2"/>
      <c r="L16" s="2">
        <v>258451858</v>
      </c>
      <c r="M16" s="2"/>
      <c r="N16" s="2"/>
      <c r="O16" s="7">
        <f t="shared" si="4"/>
        <v>8544386683</v>
      </c>
      <c r="P16" s="7">
        <f t="shared" si="5"/>
        <v>4</v>
      </c>
      <c r="Q16" s="7">
        <f t="shared" si="6"/>
        <v>54443149</v>
      </c>
      <c r="R16" s="7">
        <f t="shared" si="7"/>
        <v>258451858</v>
      </c>
      <c r="S16" s="7">
        <f t="shared" si="8"/>
        <v>0</v>
      </c>
      <c r="T16" s="7">
        <f t="shared" si="9"/>
        <v>0</v>
      </c>
      <c r="U16" s="7">
        <f t="shared" si="11"/>
        <v>31</v>
      </c>
      <c r="V16" s="7">
        <f>SUM(O16:U16)</f>
        <v>8857281725</v>
      </c>
    </row>
    <row r="17" spans="1:22" x14ac:dyDescent="0.35">
      <c r="A17" s="6" t="s">
        <v>12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2"/>
      <c r="J17" s="2"/>
      <c r="K17" s="2"/>
      <c r="L17" s="2">
        <v>71824570</v>
      </c>
      <c r="M17" s="2"/>
      <c r="N17" s="2"/>
      <c r="O17" s="7">
        <f t="shared" si="4"/>
        <v>0</v>
      </c>
      <c r="P17" s="7">
        <f t="shared" si="5"/>
        <v>0</v>
      </c>
      <c r="Q17" s="7">
        <f t="shared" si="6"/>
        <v>0</v>
      </c>
      <c r="R17" s="7">
        <f t="shared" si="7"/>
        <v>71824570</v>
      </c>
      <c r="S17" s="7">
        <f t="shared" si="8"/>
        <v>0</v>
      </c>
      <c r="T17" s="7">
        <f t="shared" si="9"/>
        <v>0</v>
      </c>
      <c r="U17" s="7">
        <f t="shared" si="11"/>
        <v>0</v>
      </c>
      <c r="V17" s="7">
        <f t="shared" ref="V17:V21" si="22">SUM(O17:U17)</f>
        <v>71824570</v>
      </c>
    </row>
    <row r="18" spans="1:22" x14ac:dyDescent="0.35">
      <c r="A18" s="6" t="s">
        <v>13</v>
      </c>
      <c r="B18" s="7">
        <v>8807644256</v>
      </c>
      <c r="C18" s="7">
        <v>1058400</v>
      </c>
      <c r="D18" s="7">
        <v>1286921</v>
      </c>
      <c r="E18" s="7">
        <v>0</v>
      </c>
      <c r="F18" s="7">
        <v>0</v>
      </c>
      <c r="G18" s="7">
        <v>0</v>
      </c>
      <c r="H18" s="7">
        <v>0</v>
      </c>
      <c r="I18" s="2"/>
      <c r="J18" s="2"/>
      <c r="K18" s="2"/>
      <c r="L18" s="2">
        <v>5658462600</v>
      </c>
      <c r="M18" s="2"/>
      <c r="N18" s="2"/>
      <c r="O18" s="7">
        <f t="shared" si="4"/>
        <v>8807644256</v>
      </c>
      <c r="P18" s="7">
        <f t="shared" si="5"/>
        <v>1058400</v>
      </c>
      <c r="Q18" s="7">
        <f t="shared" si="6"/>
        <v>1286921</v>
      </c>
      <c r="R18" s="7">
        <f t="shared" si="7"/>
        <v>5658462600</v>
      </c>
      <c r="S18" s="7">
        <f t="shared" si="8"/>
        <v>0</v>
      </c>
      <c r="T18" s="7">
        <f t="shared" si="9"/>
        <v>0</v>
      </c>
      <c r="U18" s="7">
        <f t="shared" si="11"/>
        <v>0</v>
      </c>
      <c r="V18" s="7">
        <f t="shared" si="22"/>
        <v>14468452177</v>
      </c>
    </row>
    <row r="19" spans="1:22" x14ac:dyDescent="0.35">
      <c r="A19" s="6" t="s">
        <v>28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2"/>
      <c r="J19" s="2"/>
      <c r="K19" s="2"/>
      <c r="L19" s="2"/>
      <c r="M19" s="2"/>
      <c r="N19" s="2"/>
      <c r="O19" s="7">
        <f t="shared" si="4"/>
        <v>0</v>
      </c>
      <c r="P19" s="7">
        <f t="shared" si="5"/>
        <v>0</v>
      </c>
      <c r="Q19" s="7">
        <f t="shared" si="6"/>
        <v>0</v>
      </c>
      <c r="R19" s="7">
        <f t="shared" si="7"/>
        <v>0</v>
      </c>
      <c r="S19" s="7">
        <f t="shared" si="8"/>
        <v>0</v>
      </c>
      <c r="T19" s="7">
        <f t="shared" si="9"/>
        <v>0</v>
      </c>
      <c r="U19" s="7">
        <f t="shared" si="11"/>
        <v>0</v>
      </c>
      <c r="V19" s="7">
        <f t="shared" si="22"/>
        <v>0</v>
      </c>
    </row>
    <row r="20" spans="1:22" x14ac:dyDescent="0.35">
      <c r="A20" s="6" t="s">
        <v>17</v>
      </c>
      <c r="B20" s="7">
        <v>95631453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2"/>
      <c r="J20" s="2"/>
      <c r="K20" s="2"/>
      <c r="L20" s="2">
        <v>100163787</v>
      </c>
      <c r="M20" s="2"/>
      <c r="N20" s="2"/>
      <c r="O20" s="7">
        <f t="shared" si="4"/>
        <v>95631453</v>
      </c>
      <c r="P20" s="7">
        <f t="shared" si="5"/>
        <v>0</v>
      </c>
      <c r="Q20" s="7">
        <f t="shared" si="6"/>
        <v>0</v>
      </c>
      <c r="R20" s="7">
        <f t="shared" si="7"/>
        <v>100163787</v>
      </c>
      <c r="S20" s="7">
        <f t="shared" si="8"/>
        <v>0</v>
      </c>
      <c r="T20" s="7">
        <f t="shared" si="9"/>
        <v>0</v>
      </c>
      <c r="U20" s="7">
        <f t="shared" si="11"/>
        <v>0</v>
      </c>
      <c r="V20" s="7">
        <f t="shared" si="22"/>
        <v>195795240</v>
      </c>
    </row>
    <row r="21" spans="1:22" x14ac:dyDescent="0.35">
      <c r="A21" s="5" t="s">
        <v>19</v>
      </c>
      <c r="B21" s="7">
        <v>1</v>
      </c>
      <c r="C21" s="7">
        <v>102611770</v>
      </c>
      <c r="D21" s="7">
        <v>2566416</v>
      </c>
      <c r="E21" s="7">
        <v>19096851</v>
      </c>
      <c r="F21" s="7">
        <v>0</v>
      </c>
      <c r="G21" s="7">
        <v>15246688</v>
      </c>
      <c r="H21" s="7">
        <v>165534424</v>
      </c>
      <c r="I21" s="2">
        <v>378482655</v>
      </c>
      <c r="J21" s="2">
        <v>54153084</v>
      </c>
      <c r="K21" s="2">
        <v>0</v>
      </c>
      <c r="L21" s="2">
        <v>180090235</v>
      </c>
      <c r="M21" s="2">
        <v>23182</v>
      </c>
      <c r="N21" s="2">
        <v>25980487</v>
      </c>
      <c r="O21" s="7">
        <f t="shared" si="4"/>
        <v>1</v>
      </c>
      <c r="P21" s="7">
        <f t="shared" si="5"/>
        <v>102611770</v>
      </c>
      <c r="Q21" s="7">
        <f t="shared" si="6"/>
        <v>2566416</v>
      </c>
      <c r="R21" s="7">
        <f t="shared" si="7"/>
        <v>577669741</v>
      </c>
      <c r="S21" s="7">
        <f t="shared" si="8"/>
        <v>0</v>
      </c>
      <c r="T21" s="7">
        <f t="shared" si="9"/>
        <v>69399772</v>
      </c>
      <c r="U21" s="7">
        <f t="shared" si="11"/>
        <v>191538093</v>
      </c>
      <c r="V21" s="7">
        <f t="shared" si="22"/>
        <v>943785793</v>
      </c>
    </row>
    <row r="22" spans="1:22" x14ac:dyDescent="0.35">
      <c r="A22" s="5" t="s">
        <v>0</v>
      </c>
      <c r="B22" s="23">
        <f>B5+B15+B21</f>
        <v>17587449081</v>
      </c>
      <c r="C22" s="23">
        <f>C5+C15+C21</f>
        <v>17232394727</v>
      </c>
      <c r="D22" s="23">
        <f t="shared" ref="D22:N22" si="23">D5+D15+D21</f>
        <v>4126809174</v>
      </c>
      <c r="E22" s="23">
        <f t="shared" si="23"/>
        <v>358084273</v>
      </c>
      <c r="F22" s="23">
        <f t="shared" si="23"/>
        <v>198870313</v>
      </c>
      <c r="G22" s="23">
        <f t="shared" si="23"/>
        <v>134152197</v>
      </c>
      <c r="H22" s="23">
        <f t="shared" si="23"/>
        <v>3472013265</v>
      </c>
      <c r="I22" s="23">
        <f t="shared" si="23"/>
        <v>1374100299</v>
      </c>
      <c r="J22" s="23">
        <f t="shared" si="23"/>
        <v>515512415</v>
      </c>
      <c r="K22" s="23">
        <f t="shared" si="23"/>
        <v>266637885</v>
      </c>
      <c r="L22" s="23">
        <f t="shared" si="23"/>
        <v>6268993050</v>
      </c>
      <c r="M22" s="23">
        <f t="shared" si="23"/>
        <v>23182</v>
      </c>
      <c r="N22" s="23">
        <f t="shared" si="23"/>
        <v>40390323</v>
      </c>
      <c r="O22" s="7">
        <f>O5+O15+O21</f>
        <v>17587449081</v>
      </c>
      <c r="P22" s="7">
        <f>P5+P15+P21</f>
        <v>17232394727</v>
      </c>
      <c r="Q22" s="7">
        <f t="shared" ref="Q22:U22" si="24">Q5+Q15+Q21</f>
        <v>4126809174</v>
      </c>
      <c r="R22" s="7">
        <f t="shared" si="24"/>
        <v>8267815507</v>
      </c>
      <c r="S22" s="7">
        <f t="shared" si="24"/>
        <v>198870313</v>
      </c>
      <c r="T22" s="7">
        <f t="shared" si="24"/>
        <v>649664612</v>
      </c>
      <c r="U22" s="7">
        <f t="shared" si="24"/>
        <v>3512426770</v>
      </c>
      <c r="V22" s="7">
        <f>V5+V15+V21</f>
        <v>51573359184</v>
      </c>
    </row>
    <row r="24" spans="1:22" x14ac:dyDescent="0.35">
      <c r="B24" s="24"/>
      <c r="C24" s="1" t="s">
        <v>48</v>
      </c>
    </row>
    <row r="25" spans="1:22" hidden="1" x14ac:dyDescent="0.3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2" hidden="1" x14ac:dyDescent="0.35"/>
    <row r="27" spans="1:22" hidden="1" x14ac:dyDescent="0.35"/>
    <row r="28" spans="1:22" hidden="1" x14ac:dyDescent="0.35"/>
  </sheetData>
  <mergeCells count="3">
    <mergeCell ref="O3:V3"/>
    <mergeCell ref="B3:H3"/>
    <mergeCell ref="A25:V25"/>
  </mergeCells>
  <phoneticPr fontId="1"/>
  <pageMargins left="0.7" right="0.7" top="0.75" bottom="0.75" header="0.3" footer="0.3"/>
  <pageSetup paperSize="9" scale="92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1.(1)①有形固定資産の明細</vt:lpstr>
      <vt:lpstr>1.(1)②有形固定資産に係る行政目的別の明細</vt:lpstr>
      <vt:lpstr>'1.(1)①有形固定資産の明細'!Print_Titles</vt:lpstr>
      <vt:lpstr>'1.(1)②有形固定資産に係る行政目的別の明細'!Print_Titles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2019-03-28T05:59:28Z</cp:lastPrinted>
  <dcterms:modified xsi:type="dcterms:W3CDTF">2019-03-28T05:59:31Z</dcterms:modified>
</cp:coreProperties>
</file>