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8CEDCC87-1E9F-4DFC-ACAD-39B68728DA44}" xr6:coauthVersionLast="47" xr6:coauthVersionMax="47" xr10:uidLastSave="{00000000-0000-0000-0000-000000000000}"/>
  <bookViews>
    <workbookView xWindow="-120" yWindow="-120" windowWidth="29040" windowHeight="15720" xr2:uid="{0D97343B-871E-40A9-A7B0-81B93812B579}"/>
  </bookViews>
  <sheets>
    <sheet name="完全週休2日" sheetId="7" r:id="rId1"/>
    <sheet name="週休2日" sheetId="8" r:id="rId2"/>
    <sheet name="（記載例）完全週休2日" sheetId="6" r:id="rId3"/>
    <sheet name="（記載例）週休2日" sheetId="9" r:id="rId4"/>
    <sheet name="リスト" sheetId="2" r:id="rId5"/>
  </sheets>
  <definedNames>
    <definedName name="_xlnm.Print_Area" localSheetId="2">'（記載例）完全週休2日'!$A$1:$O$52</definedName>
    <definedName name="_xlnm.Print_Area" localSheetId="3">'（記載例）週休2日'!$A$1:$M$51</definedName>
    <definedName name="_xlnm.Print_Area" localSheetId="0">完全週休2日!$A$1:$O$178</definedName>
    <definedName name="_xlnm.Print_Area" localSheetId="1">週休2日!$A$1:$M$177</definedName>
    <definedName name="_xlnm.Print_Titles" localSheetId="3">'（記載例）週休2日'!$8:$10</definedName>
    <definedName name="_xlnm.Print_Titles" localSheetId="1">週休2日!$8:$10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6" i="8" l="1"/>
  <c r="H174" i="8"/>
  <c r="F176" i="8"/>
  <c r="F174" i="8"/>
  <c r="F175" i="7"/>
  <c r="H175" i="7" s="1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K44" i="9" s="1"/>
  <c r="L17" i="9"/>
  <c r="K17" i="9"/>
  <c r="L14" i="9"/>
  <c r="K14" i="9"/>
  <c r="L11" i="9"/>
  <c r="K11" i="9"/>
  <c r="M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M7" i="8"/>
  <c r="C11" i="8" s="1"/>
  <c r="K171" i="7"/>
  <c r="L11" i="7"/>
  <c r="K11" i="7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C11" i="7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l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N44" i="6"/>
  <c r="N45" i="6" s="1"/>
  <c r="D50" i="9"/>
  <c r="L44" i="9"/>
  <c r="B48" i="9" s="1"/>
  <c r="L170" i="8"/>
  <c r="B176" i="8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F51" i="6" s="1"/>
  <c r="D51" i="6"/>
  <c r="L45" i="6"/>
  <c r="B49" i="6" s="1"/>
  <c r="K45" i="6"/>
  <c r="D49" i="6" s="1"/>
  <c r="F49" i="6" l="1"/>
  <c r="H49" i="6" s="1"/>
  <c r="B50" i="9"/>
  <c r="D48" i="9"/>
  <c r="F48" i="9" s="1"/>
  <c r="H48" i="9" s="1"/>
  <c r="B174" i="8"/>
  <c r="D176" i="8"/>
  <c r="D174" i="8"/>
  <c r="C41" i="7"/>
  <c r="F50" i="9" l="1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E137" i="7" s="1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N170" i="7"/>
  <c r="N171" i="7" s="1"/>
  <c r="B177" i="7" s="1"/>
  <c r="F177" i="7" s="1"/>
  <c r="H17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8CA65702-8DC7-4DE1-895B-4A9C7141BC21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N7" authorId="0" shapeId="0" xr:uid="{4FD52BB1-8AFD-41B7-8A7B-5A413FEAEDE9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0E5E76CE-EFA9-4C80-87F2-4D58B14C4F36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8DE9CDF5-0022-415B-96AA-B4A461208420}">
      <text>
        <r>
          <rPr>
            <sz val="9"/>
            <color indexed="81"/>
            <rFont val="MS P ゴシック"/>
            <family val="3"/>
            <charset val="128"/>
          </rPr>
          <t xml:space="preserve">非対象期間となる場合は計上しない.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3B077556-DA83-42B3-A5DE-6DF16442F404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L7" authorId="0" shapeId="0" xr:uid="{AA01489F-D9BC-4CA9-A929-C7257B06C570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4F9F9695-B05A-4F9E-92B5-B250DD72899C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79FF3482-2EFD-4B87-BC1D-2068179F36C1}">
      <text>
        <r>
          <rPr>
            <sz val="9"/>
            <color indexed="81"/>
            <rFont val="MS P ゴシック"/>
            <family val="3"/>
            <charset val="128"/>
          </rPr>
          <t>非対象期間となる場合は計上しない。</t>
        </r>
      </text>
    </comment>
  </commentList>
</comments>
</file>

<file path=xl/sharedStrings.xml><?xml version="1.0" encoding="utf-8"?>
<sst xmlns="http://schemas.openxmlformats.org/spreadsheetml/2006/main" count="605" uniqueCount="54">
  <si>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</si>
  <si>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</si>
  <si>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</si>
  <si>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</si>
  <si>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</si>
  <si>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</si>
  <si>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</si>
  <si>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</si>
  <si>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</si>
  <si>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</si>
  <si>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</si>
  <si>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</si>
  <si>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</si>
  <si>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</si>
  <si>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</si>
  <si>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</si>
  <si>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</si>
  <si>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</si>
  <si>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</si>
  <si>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</si>
  <si>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</si>
  <si>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</si>
  <si>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</si>
  <si>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</si>
  <si>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</si>
  <si>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</si>
  <si>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</si>
  <si>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</si>
  <si>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</si>
  <si>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</si>
  <si>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</si>
  <si>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</si>
  <si>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</si>
  <si>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</si>
  <si>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</si>
  <si>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</si>
  <si>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</si>
  <si>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</si>
  <si>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</si>
  <si>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　※評価対象の内、最終契約金額1千万円以上の工事は週休2日制工事取組証を発行</t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</si>
  <si>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</si>
  <si>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</si>
  <si>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</si>
  <si>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</si>
  <si>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</si>
  <si>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</si>
  <si>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</si>
  <si>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</si>
  <si>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完全週休2日制工事　休工実績報告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phoneticPr fontId="2"/>
  </si>
  <si>
    <t>週休2日制工事　　休工実績報告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</si>
  <si>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</si>
  <si>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週休2日制工事　　休工取得計画表　・　実施状況報告書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5" eb="16">
      <t>ヒョウ</t>
    </rPh>
    <rPh sb="19" eb="21">
      <t>ジッシ</t>
    </rPh>
    <rPh sb="21" eb="23">
      <t>ジョウキョウ</t>
    </rPh>
    <rPh sb="23" eb="26">
      <t>ホウコクショ</t>
    </rPh>
    <phoneticPr fontId="2"/>
  </si>
  <si>
    <t>完全週休2日制工事　　休工取得計画表　・　実施状況報告書</t>
    <rPh sb="0" eb="4">
      <t>カンゼンシュウキュウ</t>
    </rPh>
    <rPh sb="5" eb="7">
      <t>ニチセイ</t>
    </rPh>
    <rPh sb="7" eb="9">
      <t>コウジ</t>
    </rPh>
    <rPh sb="11" eb="12">
      <t>キュウ</t>
    </rPh>
    <rPh sb="12" eb="13">
      <t>コウ</t>
    </rPh>
    <rPh sb="13" eb="15">
      <t>シュトク</t>
    </rPh>
    <rPh sb="15" eb="17">
      <t>ケイカク</t>
    </rPh>
    <rPh sb="17" eb="18">
      <t>ヒョウ</t>
    </rPh>
    <rPh sb="21" eb="23">
      <t>ジッシ</t>
    </rPh>
    <rPh sb="23" eb="25">
      <t>ジョウキョウ</t>
    </rPh>
    <rPh sb="25" eb="28">
      <t>ホウコクショ</t>
    </rPh>
    <phoneticPr fontId="2"/>
  </si>
  <si>
    <t>完全週休２日制工事</t>
    <rPh sb="0" eb="2">
      <t>カンゼン</t>
    </rPh>
    <rPh sb="2" eb="4">
      <t>シュウキュウ</t>
    </rPh>
    <rPh sb="5" eb="9">
      <t>ニチセイコウジ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</si>
</sst>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/&quot;d&quot;&quot;"/>
    <numFmt numFmtId="177" formatCode="0.0%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20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" sqref="B1:N1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78" t="s">
        <v>52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5" ht="14.25" customHeight="1">
      <c r="B2" s="9"/>
    </row>
    <row r="3" spans="2:15" ht="14.25" customHeight="1">
      <c r="B3" s="14" t="s">
        <v>23</v>
      </c>
      <c r="C3" s="100" t="s">
        <v>28</v>
      </c>
      <c r="D3" s="100"/>
      <c r="E3" s="100"/>
      <c r="F3" s="100"/>
      <c r="G3" s="100"/>
    </row>
    <row r="4" spans="2:15" ht="14.25" customHeight="1">
      <c r="B4" s="14" t="s">
        <v>34</v>
      </c>
      <c r="C4" s="101" t="s">
        <v>40</v>
      </c>
      <c r="D4" s="101"/>
      <c r="E4" s="101"/>
      <c r="F4" s="101"/>
      <c r="G4" s="101"/>
      <c r="H4" s="15"/>
    </row>
    <row r="5" spans="2:15" ht="14.25" customHeight="1">
      <c r="B5" s="14" t="s">
        <v>24</v>
      </c>
      <c r="C5" s="100" t="s">
        <v>27</v>
      </c>
      <c r="D5" s="100"/>
      <c r="E5" s="100"/>
      <c r="F5" s="100"/>
      <c r="G5" s="100"/>
      <c r="H5" s="14"/>
      <c r="I5" s="102"/>
      <c r="J5" s="102"/>
      <c r="K5" s="102"/>
    </row>
    <row r="6" spans="2:15" ht="14.25" customHeight="1" thickBot="1">
      <c r="B6" s="14" t="s">
        <v>35</v>
      </c>
      <c r="C6" s="101" t="s">
        <v>25</v>
      </c>
      <c r="D6" s="101"/>
      <c r="E6" s="101"/>
      <c r="F6" s="101"/>
      <c r="G6" s="101"/>
      <c r="H6" s="14"/>
      <c r="I6" s="6"/>
      <c r="J6" s="6"/>
      <c r="K6" s="6"/>
    </row>
    <row r="7" spans="2:15" ht="14.25" customHeight="1" thickBot="1">
      <c r="E7" s="33"/>
      <c r="F7" s="6"/>
      <c r="G7" s="6"/>
      <c r="H7" s="14"/>
      <c r="I7" s="6"/>
      <c r="J7" s="6"/>
      <c r="K7" s="6"/>
      <c r="M7" s="14" t="s">
        <v>45</v>
      </c>
      <c r="N7" s="37">
        <v>45383</v>
      </c>
      <c r="O7" s="36">
        <f>WEEKDAY($N$7)</f>
        <v>2</v>
      </c>
    </row>
    <row r="8" spans="2:15" ht="11.25" customHeight="1">
      <c r="B8" s="79"/>
      <c r="C8" s="82" t="s">
        <v>0</v>
      </c>
      <c r="D8" s="85" t="s">
        <v>1</v>
      </c>
      <c r="E8" s="85" t="s">
        <v>2</v>
      </c>
      <c r="F8" s="85" t="s">
        <v>3</v>
      </c>
      <c r="G8" s="85" t="s">
        <v>4</v>
      </c>
      <c r="H8" s="85" t="s">
        <v>5</v>
      </c>
      <c r="I8" s="88" t="s">
        <v>6</v>
      </c>
      <c r="J8" s="91" t="s">
        <v>9</v>
      </c>
      <c r="K8" s="94" t="s">
        <v>8</v>
      </c>
      <c r="L8" s="95"/>
      <c r="M8" s="95"/>
      <c r="N8" s="96"/>
    </row>
    <row r="9" spans="2:15" ht="11.25" customHeight="1">
      <c r="B9" s="80"/>
      <c r="C9" s="83"/>
      <c r="D9" s="86"/>
      <c r="E9" s="86"/>
      <c r="F9" s="86"/>
      <c r="G9" s="86"/>
      <c r="H9" s="86"/>
      <c r="I9" s="89"/>
      <c r="J9" s="92"/>
      <c r="K9" s="97" t="s">
        <v>15</v>
      </c>
      <c r="L9" s="98"/>
      <c r="M9" s="98" t="s">
        <v>19</v>
      </c>
      <c r="N9" s="99"/>
    </row>
    <row r="10" spans="2:15" s="8" customFormat="1" ht="26.25" customHeight="1" thickBot="1">
      <c r="B10" s="81"/>
      <c r="C10" s="84"/>
      <c r="D10" s="87"/>
      <c r="E10" s="87"/>
      <c r="F10" s="87"/>
      <c r="G10" s="87"/>
      <c r="H10" s="87"/>
      <c r="I10" s="90"/>
      <c r="J10" s="93"/>
      <c r="K10" s="19" t="s">
        <v>11</v>
      </c>
      <c r="L10" s="20" t="s">
        <v>12</v>
      </c>
      <c r="M10" s="20" t="s">
        <v>14</v>
      </c>
      <c r="N10" s="21" t="s">
        <v>21</v>
      </c>
    </row>
    <row r="11" spans="2:15" s="8" customFormat="1" ht="18.75" customHeight="1">
      <c r="B11" s="22" t="s">
        <v>7</v>
      </c>
      <c r="C11" s="34">
        <f>$N$7-($O$7-1)</f>
        <v>45382</v>
      </c>
      <c r="D11" s="34">
        <f>C11+1</f>
        <v>45383</v>
      </c>
      <c r="E11" s="34">
        <f t="shared" ref="E11:I11" si="0">D11+1</f>
        <v>45384</v>
      </c>
      <c r="F11" s="34">
        <f t="shared" si="0"/>
        <v>45385</v>
      </c>
      <c r="G11" s="34">
        <f t="shared" si="0"/>
        <v>45386</v>
      </c>
      <c r="H11" s="34">
        <f t="shared" si="0"/>
        <v>45387</v>
      </c>
      <c r="I11" s="34">
        <f t="shared" si="0"/>
        <v>45388</v>
      </c>
      <c r="J11" s="76"/>
      <c r="K11" s="55">
        <f>COUNTIF(C12:I12,"&lt;&gt;対象外")</f>
        <v>7</v>
      </c>
      <c r="L11" s="58">
        <f>COUNTIF(C12:I12,"*休工*")</f>
        <v>0</v>
      </c>
      <c r="M11" s="61"/>
      <c r="N11" s="52"/>
    </row>
    <row r="12" spans="2:15" s="8" customFormat="1" ht="26.25" customHeight="1">
      <c r="B12" s="17" t="s">
        <v>46</v>
      </c>
      <c r="C12" s="10"/>
      <c r="D12" s="10"/>
      <c r="E12" s="10"/>
      <c r="F12" s="10"/>
      <c r="G12" s="10"/>
      <c r="H12" s="10"/>
      <c r="I12" s="10"/>
      <c r="J12" s="77"/>
      <c r="K12" s="56"/>
      <c r="L12" s="59"/>
      <c r="M12" s="62"/>
      <c r="N12" s="53"/>
    </row>
    <row r="13" spans="2:15" s="8" customFormat="1" ht="26.25" customHeight="1" thickBot="1">
      <c r="B13" s="28" t="s">
        <v>9</v>
      </c>
      <c r="C13" s="25"/>
      <c r="D13" s="25"/>
      <c r="E13" s="25"/>
      <c r="F13" s="25"/>
      <c r="G13" s="25"/>
      <c r="H13" s="25"/>
      <c r="I13" s="25"/>
      <c r="J13" s="77"/>
      <c r="K13" s="57"/>
      <c r="L13" s="60"/>
      <c r="M13" s="63"/>
      <c r="N13" s="54"/>
    </row>
    <row r="14" spans="2:15" s="8" customFormat="1" ht="18.75" customHeight="1">
      <c r="B14" s="32" t="s">
        <v>41</v>
      </c>
      <c r="C14" s="35">
        <f>I11+1</f>
        <v>45389</v>
      </c>
      <c r="D14" s="35">
        <f>C14+1</f>
        <v>45390</v>
      </c>
      <c r="E14" s="35">
        <f t="shared" ref="E14:I14" si="1">D14+1</f>
        <v>45391</v>
      </c>
      <c r="F14" s="35">
        <f t="shared" si="1"/>
        <v>45392</v>
      </c>
      <c r="G14" s="35">
        <f t="shared" si="1"/>
        <v>45393</v>
      </c>
      <c r="H14" s="35">
        <f t="shared" si="1"/>
        <v>45394</v>
      </c>
      <c r="I14" s="35">
        <f t="shared" si="1"/>
        <v>45395</v>
      </c>
      <c r="J14" s="64"/>
      <c r="K14" s="55">
        <f>COUNTIF(C15:I15,"&lt;&gt;対象外")</f>
        <v>7</v>
      </c>
      <c r="L14" s="58">
        <f>COUNTIF(C15:I15,"*休工*")</f>
        <v>0</v>
      </c>
      <c r="M14" s="61"/>
      <c r="N14" s="52"/>
    </row>
    <row r="15" spans="2:15" s="8" customFormat="1" ht="26.25" customHeight="1">
      <c r="B15" s="17" t="s">
        <v>46</v>
      </c>
      <c r="C15" s="10"/>
      <c r="D15" s="10"/>
      <c r="E15" s="10"/>
      <c r="F15" s="10"/>
      <c r="G15" s="10"/>
      <c r="H15" s="10"/>
      <c r="I15" s="10"/>
      <c r="J15" s="65"/>
      <c r="K15" s="56"/>
      <c r="L15" s="59"/>
      <c r="M15" s="62"/>
      <c r="N15" s="53"/>
    </row>
    <row r="16" spans="2:15" s="8" customFormat="1" ht="26.25" customHeight="1" thickBot="1">
      <c r="B16" s="29" t="s">
        <v>9</v>
      </c>
      <c r="C16" s="26"/>
      <c r="D16" s="26"/>
      <c r="E16" s="26"/>
      <c r="F16" s="26"/>
      <c r="G16" s="26"/>
      <c r="H16" s="26"/>
      <c r="I16" s="26"/>
      <c r="J16" s="66"/>
      <c r="K16" s="57"/>
      <c r="L16" s="60"/>
      <c r="M16" s="63"/>
      <c r="N16" s="54"/>
    </row>
    <row r="17" spans="2:14" s="8" customFormat="1" ht="18.75" customHeight="1">
      <c r="B17" s="22" t="s">
        <v>7</v>
      </c>
      <c r="C17" s="34">
        <f>I14+1</f>
        <v>45396</v>
      </c>
      <c r="D17" s="34">
        <f>C17+1</f>
        <v>45397</v>
      </c>
      <c r="E17" s="34">
        <f t="shared" ref="E17:I17" si="2">D17+1</f>
        <v>45398</v>
      </c>
      <c r="F17" s="34">
        <f t="shared" si="2"/>
        <v>45399</v>
      </c>
      <c r="G17" s="34">
        <f t="shared" si="2"/>
        <v>45400</v>
      </c>
      <c r="H17" s="34">
        <f t="shared" si="2"/>
        <v>45401</v>
      </c>
      <c r="I17" s="34">
        <f t="shared" si="2"/>
        <v>45402</v>
      </c>
      <c r="J17" s="52"/>
      <c r="K17" s="55">
        <f t="shared" ref="K17" si="3">COUNTIF(C18:I18,"&lt;&gt;対象外")</f>
        <v>7</v>
      </c>
      <c r="L17" s="58">
        <f>COUNTIF(C18:I18,"*休工*")</f>
        <v>0</v>
      </c>
      <c r="M17" s="61"/>
      <c r="N17" s="52"/>
    </row>
    <row r="18" spans="2:14" s="8" customFormat="1" ht="26.25" customHeight="1">
      <c r="B18" s="17" t="s">
        <v>46</v>
      </c>
      <c r="C18" s="10"/>
      <c r="D18" s="10"/>
      <c r="E18" s="10"/>
      <c r="F18" s="10"/>
      <c r="G18" s="10"/>
      <c r="H18" s="10"/>
      <c r="I18" s="10"/>
      <c r="J18" s="53"/>
      <c r="K18" s="56"/>
      <c r="L18" s="59"/>
      <c r="M18" s="62"/>
      <c r="N18" s="53"/>
    </row>
    <row r="19" spans="2:14" s="8" customFormat="1" ht="26.25" customHeight="1" thickBot="1">
      <c r="B19" s="29" t="s">
        <v>9</v>
      </c>
      <c r="C19" s="26"/>
      <c r="D19" s="26"/>
      <c r="E19" s="26"/>
      <c r="F19" s="26"/>
      <c r="G19" s="26"/>
      <c r="H19" s="26"/>
      <c r="I19" s="26"/>
      <c r="J19" s="54"/>
      <c r="K19" s="57"/>
      <c r="L19" s="60"/>
      <c r="M19" s="63"/>
      <c r="N19" s="54"/>
    </row>
    <row r="20" spans="2:14" s="8" customFormat="1" ht="18.75" customHeight="1">
      <c r="B20" s="32" t="s">
        <v>7</v>
      </c>
      <c r="C20" s="35">
        <f>I17+1</f>
        <v>45403</v>
      </c>
      <c r="D20" s="35">
        <f>C20+1</f>
        <v>45404</v>
      </c>
      <c r="E20" s="35">
        <f t="shared" ref="E20:I20" si="4">D20+1</f>
        <v>45405</v>
      </c>
      <c r="F20" s="35">
        <f t="shared" si="4"/>
        <v>45406</v>
      </c>
      <c r="G20" s="35">
        <f t="shared" si="4"/>
        <v>45407</v>
      </c>
      <c r="H20" s="35">
        <f t="shared" si="4"/>
        <v>45408</v>
      </c>
      <c r="I20" s="35">
        <f t="shared" si="4"/>
        <v>45409</v>
      </c>
      <c r="J20" s="52"/>
      <c r="K20" s="55">
        <f t="shared" ref="K20" si="5">COUNTIF(C21:I21,"&lt;&gt;対象外")</f>
        <v>7</v>
      </c>
      <c r="L20" s="58">
        <f t="shared" ref="L20" si="6">COUNTIF(C21:I21,"*休工*")</f>
        <v>0</v>
      </c>
      <c r="M20" s="61"/>
      <c r="N20" s="52"/>
    </row>
    <row r="21" spans="2:14" s="8" customFormat="1" ht="26.25" customHeight="1">
      <c r="B21" s="17" t="s">
        <v>46</v>
      </c>
      <c r="C21" s="10"/>
      <c r="D21" s="10"/>
      <c r="E21" s="10"/>
      <c r="F21" s="10"/>
      <c r="G21" s="10"/>
      <c r="H21" s="10"/>
      <c r="I21" s="10"/>
      <c r="J21" s="53"/>
      <c r="K21" s="56"/>
      <c r="L21" s="59"/>
      <c r="M21" s="62"/>
      <c r="N21" s="53"/>
    </row>
    <row r="22" spans="2:14" s="8" customFormat="1" ht="26.25" customHeight="1" thickBot="1">
      <c r="B22" s="29" t="s">
        <v>9</v>
      </c>
      <c r="C22" s="26"/>
      <c r="D22" s="26"/>
      <c r="E22" s="26"/>
      <c r="F22" s="26"/>
      <c r="G22" s="26"/>
      <c r="H22" s="26"/>
      <c r="I22" s="26"/>
      <c r="J22" s="54"/>
      <c r="K22" s="57"/>
      <c r="L22" s="60"/>
      <c r="M22" s="63"/>
      <c r="N22" s="54"/>
    </row>
    <row r="23" spans="2:14" s="8" customFormat="1" ht="18.75" customHeight="1">
      <c r="B23" s="22" t="s">
        <v>7</v>
      </c>
      <c r="C23" s="35">
        <f>I20+1</f>
        <v>45410</v>
      </c>
      <c r="D23" s="35">
        <f>C23+1</f>
        <v>45411</v>
      </c>
      <c r="E23" s="35">
        <f t="shared" ref="E23:I23" si="7">D23+1</f>
        <v>45412</v>
      </c>
      <c r="F23" s="35">
        <f t="shared" si="7"/>
        <v>45413</v>
      </c>
      <c r="G23" s="35">
        <f t="shared" si="7"/>
        <v>45414</v>
      </c>
      <c r="H23" s="35">
        <f t="shared" si="7"/>
        <v>45415</v>
      </c>
      <c r="I23" s="35">
        <f t="shared" si="7"/>
        <v>45416</v>
      </c>
      <c r="J23" s="52"/>
      <c r="K23" s="55">
        <f t="shared" ref="K23" si="8">COUNTIF(C24:I24,"&lt;&gt;対象外")</f>
        <v>7</v>
      </c>
      <c r="L23" s="58">
        <f t="shared" ref="L23" si="9">COUNTIF(C24:I24,"*休工*")</f>
        <v>0</v>
      </c>
      <c r="M23" s="61"/>
      <c r="N23" s="52"/>
    </row>
    <row r="24" spans="2:14" s="8" customFormat="1" ht="26.25" customHeight="1">
      <c r="B24" s="17" t="s">
        <v>46</v>
      </c>
      <c r="C24" s="10"/>
      <c r="D24" s="10"/>
      <c r="E24" s="10"/>
      <c r="F24" s="10"/>
      <c r="G24" s="10"/>
      <c r="H24" s="10"/>
      <c r="I24" s="10"/>
      <c r="J24" s="53"/>
      <c r="K24" s="56"/>
      <c r="L24" s="59"/>
      <c r="M24" s="62"/>
      <c r="N24" s="53"/>
    </row>
    <row r="25" spans="2:14" s="8" customFormat="1" ht="26.25" customHeight="1" thickBot="1">
      <c r="B25" s="29" t="s">
        <v>9</v>
      </c>
      <c r="C25" s="26"/>
      <c r="D25" s="26"/>
      <c r="E25" s="26"/>
      <c r="F25" s="26"/>
      <c r="G25" s="26"/>
      <c r="H25" s="26"/>
      <c r="I25" s="26"/>
      <c r="J25" s="54"/>
      <c r="K25" s="57"/>
      <c r="L25" s="60"/>
      <c r="M25" s="63"/>
      <c r="N25" s="54"/>
    </row>
    <row r="26" spans="2:14" s="8" customFormat="1" ht="18.75" customHeight="1">
      <c r="B26" s="32" t="s">
        <v>7</v>
      </c>
      <c r="C26" s="35">
        <f>I23+1</f>
        <v>45417</v>
      </c>
      <c r="D26" s="35">
        <f>C26+1</f>
        <v>45418</v>
      </c>
      <c r="E26" s="35">
        <f t="shared" ref="E26:I26" si="10">D26+1</f>
        <v>45419</v>
      </c>
      <c r="F26" s="35">
        <f t="shared" si="10"/>
        <v>45420</v>
      </c>
      <c r="G26" s="35">
        <f t="shared" si="10"/>
        <v>45421</v>
      </c>
      <c r="H26" s="35">
        <f t="shared" si="10"/>
        <v>45422</v>
      </c>
      <c r="I26" s="35">
        <f t="shared" si="10"/>
        <v>45423</v>
      </c>
      <c r="J26" s="52"/>
      <c r="K26" s="55">
        <f t="shared" ref="K26" si="11">COUNTIF(C27:I27,"&lt;&gt;対象外")</f>
        <v>7</v>
      </c>
      <c r="L26" s="58">
        <f t="shared" ref="L26" si="12">COUNTIF(C27:I27,"*休工*")</f>
        <v>0</v>
      </c>
      <c r="M26" s="61"/>
      <c r="N26" s="52"/>
    </row>
    <row r="27" spans="2:14" s="8" customFormat="1" ht="26.25" customHeight="1">
      <c r="B27" s="17" t="s">
        <v>46</v>
      </c>
      <c r="C27" s="10"/>
      <c r="D27" s="10"/>
      <c r="E27" s="10"/>
      <c r="F27" s="10"/>
      <c r="G27" s="10"/>
      <c r="H27" s="10"/>
      <c r="I27" s="10"/>
      <c r="J27" s="53"/>
      <c r="K27" s="56"/>
      <c r="L27" s="59"/>
      <c r="M27" s="62"/>
      <c r="N27" s="53"/>
    </row>
    <row r="28" spans="2:14" s="8" customFormat="1" ht="26.25" customHeight="1" thickBot="1">
      <c r="B28" s="29" t="s">
        <v>9</v>
      </c>
      <c r="C28" s="26"/>
      <c r="D28" s="26"/>
      <c r="E28" s="26"/>
      <c r="F28" s="26"/>
      <c r="G28" s="26"/>
      <c r="H28" s="26"/>
      <c r="I28" s="26"/>
      <c r="J28" s="54"/>
      <c r="K28" s="57"/>
      <c r="L28" s="60"/>
      <c r="M28" s="63"/>
      <c r="N28" s="54"/>
    </row>
    <row r="29" spans="2:14" s="8" customFormat="1" ht="18.75" customHeight="1">
      <c r="B29" s="32" t="s">
        <v>41</v>
      </c>
      <c r="C29" s="35">
        <f>I26+1</f>
        <v>45424</v>
      </c>
      <c r="D29" s="35">
        <f>C29+1</f>
        <v>45425</v>
      </c>
      <c r="E29" s="35">
        <f t="shared" ref="E29:I29" si="13">D29+1</f>
        <v>45426</v>
      </c>
      <c r="F29" s="35">
        <f t="shared" si="13"/>
        <v>45427</v>
      </c>
      <c r="G29" s="35">
        <f t="shared" si="13"/>
        <v>45428</v>
      </c>
      <c r="H29" s="35">
        <f t="shared" si="13"/>
        <v>45429</v>
      </c>
      <c r="I29" s="35">
        <f t="shared" si="13"/>
        <v>45430</v>
      </c>
      <c r="J29" s="52"/>
      <c r="K29" s="55">
        <f t="shared" ref="K29" si="14">COUNTIF(C30:I30,"&lt;&gt;対象外")</f>
        <v>7</v>
      </c>
      <c r="L29" s="58">
        <f t="shared" ref="L29" si="15">COUNTIF(C30:I30,"*休工*")</f>
        <v>0</v>
      </c>
      <c r="M29" s="61"/>
      <c r="N29" s="52"/>
    </row>
    <row r="30" spans="2:14" s="8" customFormat="1" ht="26.25" customHeight="1">
      <c r="B30" s="17" t="s">
        <v>46</v>
      </c>
      <c r="C30" s="10"/>
      <c r="D30" s="10"/>
      <c r="E30" s="10"/>
      <c r="F30" s="10"/>
      <c r="G30" s="10"/>
      <c r="H30" s="10"/>
      <c r="I30" s="10"/>
      <c r="J30" s="53"/>
      <c r="K30" s="56"/>
      <c r="L30" s="59"/>
      <c r="M30" s="62"/>
      <c r="N30" s="53"/>
    </row>
    <row r="31" spans="2:14" s="8" customFormat="1" ht="26.25" customHeight="1" thickBot="1">
      <c r="B31" s="29" t="s">
        <v>9</v>
      </c>
      <c r="C31" s="26"/>
      <c r="D31" s="26"/>
      <c r="E31" s="26"/>
      <c r="F31" s="26"/>
      <c r="G31" s="26"/>
      <c r="H31" s="26"/>
      <c r="I31" s="26"/>
      <c r="J31" s="54"/>
      <c r="K31" s="57"/>
      <c r="L31" s="60"/>
      <c r="M31" s="63"/>
      <c r="N31" s="54"/>
    </row>
    <row r="32" spans="2:14" s="8" customFormat="1" ht="18.75" customHeight="1">
      <c r="B32" s="22" t="s">
        <v>7</v>
      </c>
      <c r="C32" s="35">
        <f>I29+1</f>
        <v>45431</v>
      </c>
      <c r="D32" s="35">
        <f>C32+1</f>
        <v>45432</v>
      </c>
      <c r="E32" s="35">
        <f t="shared" ref="E32:I32" si="16">D32+1</f>
        <v>45433</v>
      </c>
      <c r="F32" s="35">
        <f t="shared" si="16"/>
        <v>45434</v>
      </c>
      <c r="G32" s="35">
        <f t="shared" si="16"/>
        <v>45435</v>
      </c>
      <c r="H32" s="35">
        <f t="shared" si="16"/>
        <v>45436</v>
      </c>
      <c r="I32" s="35">
        <f t="shared" si="16"/>
        <v>45437</v>
      </c>
      <c r="J32" s="52"/>
      <c r="K32" s="55">
        <f t="shared" ref="K32" si="17">COUNTIF(C33:I33,"&lt;&gt;対象外")</f>
        <v>7</v>
      </c>
      <c r="L32" s="58">
        <f t="shared" ref="L32" si="18">COUNTIF(C33:I33,"*休工*")</f>
        <v>0</v>
      </c>
      <c r="M32" s="61"/>
      <c r="N32" s="52"/>
    </row>
    <row r="33" spans="2:14" s="8" customFormat="1" ht="26.25" customHeight="1">
      <c r="B33" s="17" t="s">
        <v>46</v>
      </c>
      <c r="C33" s="10"/>
      <c r="D33" s="10"/>
      <c r="E33" s="10"/>
      <c r="F33" s="10"/>
      <c r="G33" s="10"/>
      <c r="H33" s="10"/>
      <c r="I33" s="10"/>
      <c r="J33" s="53"/>
      <c r="K33" s="56"/>
      <c r="L33" s="59"/>
      <c r="M33" s="62"/>
      <c r="N33" s="53"/>
    </row>
    <row r="34" spans="2:14" s="8" customFormat="1" ht="26.25" customHeight="1" thickBot="1">
      <c r="B34" s="29" t="s">
        <v>9</v>
      </c>
      <c r="C34" s="26"/>
      <c r="D34" s="26"/>
      <c r="E34" s="26"/>
      <c r="F34" s="26"/>
      <c r="G34" s="26"/>
      <c r="H34" s="26"/>
      <c r="I34" s="26"/>
      <c r="J34" s="54"/>
      <c r="K34" s="57"/>
      <c r="L34" s="60"/>
      <c r="M34" s="63"/>
      <c r="N34" s="54"/>
    </row>
    <row r="35" spans="2:14" s="8" customFormat="1" ht="18.75" customHeight="1">
      <c r="B35" s="32" t="s">
        <v>7</v>
      </c>
      <c r="C35" s="35">
        <f>I32+1</f>
        <v>45438</v>
      </c>
      <c r="D35" s="35">
        <f>C35+1</f>
        <v>45439</v>
      </c>
      <c r="E35" s="35">
        <f t="shared" ref="E35:I35" si="19">D35+1</f>
        <v>45440</v>
      </c>
      <c r="F35" s="35">
        <f t="shared" si="19"/>
        <v>45441</v>
      </c>
      <c r="G35" s="35">
        <f t="shared" si="19"/>
        <v>45442</v>
      </c>
      <c r="H35" s="35">
        <f t="shared" si="19"/>
        <v>45443</v>
      </c>
      <c r="I35" s="35">
        <f t="shared" si="19"/>
        <v>45444</v>
      </c>
      <c r="J35" s="52"/>
      <c r="K35" s="55">
        <f t="shared" ref="K35" si="20">COUNTIF(C36:I36,"&lt;&gt;対象外")</f>
        <v>7</v>
      </c>
      <c r="L35" s="58">
        <f t="shared" ref="L35" si="21">COUNTIF(C36:I36,"*休工*")</f>
        <v>0</v>
      </c>
      <c r="M35" s="61"/>
      <c r="N35" s="52"/>
    </row>
    <row r="36" spans="2:14" s="8" customFormat="1" ht="26.25" customHeight="1">
      <c r="B36" s="17" t="s">
        <v>46</v>
      </c>
      <c r="C36" s="10"/>
      <c r="D36" s="10"/>
      <c r="E36" s="10"/>
      <c r="F36" s="10"/>
      <c r="G36" s="10"/>
      <c r="H36" s="10"/>
      <c r="I36" s="10"/>
      <c r="J36" s="53"/>
      <c r="K36" s="56"/>
      <c r="L36" s="59"/>
      <c r="M36" s="62"/>
      <c r="N36" s="53"/>
    </row>
    <row r="37" spans="2:14" s="8" customFormat="1" ht="26.25" customHeight="1" thickBot="1">
      <c r="B37" s="29" t="s">
        <v>9</v>
      </c>
      <c r="C37" s="26"/>
      <c r="D37" s="26"/>
      <c r="E37" s="26"/>
      <c r="F37" s="26"/>
      <c r="G37" s="26"/>
      <c r="H37" s="26"/>
      <c r="I37" s="26"/>
      <c r="J37" s="54"/>
      <c r="K37" s="57"/>
      <c r="L37" s="60"/>
      <c r="M37" s="63"/>
      <c r="N37" s="54"/>
    </row>
    <row r="38" spans="2:14" s="8" customFormat="1" ht="18.75" customHeight="1">
      <c r="B38" s="22" t="s">
        <v>7</v>
      </c>
      <c r="C38" s="35">
        <f>I35+1</f>
        <v>45445</v>
      </c>
      <c r="D38" s="35">
        <f>C38+1</f>
        <v>45446</v>
      </c>
      <c r="E38" s="35">
        <f t="shared" ref="E38:I38" si="22">D38+1</f>
        <v>45447</v>
      </c>
      <c r="F38" s="35">
        <f t="shared" si="22"/>
        <v>45448</v>
      </c>
      <c r="G38" s="35">
        <f t="shared" si="22"/>
        <v>45449</v>
      </c>
      <c r="H38" s="35">
        <f t="shared" si="22"/>
        <v>45450</v>
      </c>
      <c r="I38" s="35">
        <f t="shared" si="22"/>
        <v>45451</v>
      </c>
      <c r="J38" s="52"/>
      <c r="K38" s="55">
        <f t="shared" ref="K38" si="23">COUNTIF(C39:I39,"&lt;&gt;対象外")</f>
        <v>7</v>
      </c>
      <c r="L38" s="58">
        <f t="shared" ref="L38" si="24">COUNTIF(C39:I39,"*休工*")</f>
        <v>0</v>
      </c>
      <c r="M38" s="61"/>
      <c r="N38" s="52"/>
    </row>
    <row r="39" spans="2:14" s="8" customFormat="1" ht="26.25" customHeight="1">
      <c r="B39" s="17" t="s">
        <v>46</v>
      </c>
      <c r="C39" s="10"/>
      <c r="D39" s="10"/>
      <c r="E39" s="10"/>
      <c r="F39" s="10"/>
      <c r="G39" s="10"/>
      <c r="H39" s="10"/>
      <c r="I39" s="10"/>
      <c r="J39" s="53"/>
      <c r="K39" s="56"/>
      <c r="L39" s="59"/>
      <c r="M39" s="62"/>
      <c r="N39" s="53"/>
    </row>
    <row r="40" spans="2:14" s="8" customFormat="1" ht="26.25" customHeight="1" thickBot="1">
      <c r="B40" s="29" t="s">
        <v>9</v>
      </c>
      <c r="C40" s="26"/>
      <c r="D40" s="26"/>
      <c r="E40" s="26"/>
      <c r="F40" s="26"/>
      <c r="G40" s="26"/>
      <c r="H40" s="26"/>
      <c r="I40" s="26"/>
      <c r="J40" s="54"/>
      <c r="K40" s="57"/>
      <c r="L40" s="60"/>
      <c r="M40" s="63"/>
      <c r="N40" s="54"/>
    </row>
    <row r="41" spans="2:14" s="8" customFormat="1" ht="18.75" customHeight="1">
      <c r="B41" s="32" t="s">
        <v>41</v>
      </c>
      <c r="C41" s="35">
        <f>I38+1</f>
        <v>45452</v>
      </c>
      <c r="D41" s="35">
        <f>C41+1</f>
        <v>45453</v>
      </c>
      <c r="E41" s="35">
        <f t="shared" ref="E41" si="25">D41+1</f>
        <v>45454</v>
      </c>
      <c r="F41" s="35">
        <f t="shared" ref="F41" si="26">E41+1</f>
        <v>45455</v>
      </c>
      <c r="G41" s="35">
        <f t="shared" ref="G41" si="27">F41+1</f>
        <v>45456</v>
      </c>
      <c r="H41" s="35">
        <f t="shared" ref="H41" si="28">G41+1</f>
        <v>45457</v>
      </c>
      <c r="I41" s="35">
        <f t="shared" ref="I41" si="29">H41+1</f>
        <v>45458</v>
      </c>
      <c r="J41" s="64"/>
      <c r="K41" s="55">
        <f>COUNTIF(C42:I42,"&lt;&gt;対象外")</f>
        <v>7</v>
      </c>
      <c r="L41" s="58">
        <f>COUNTIF(C42:I42,"*休工*")</f>
        <v>0</v>
      </c>
      <c r="M41" s="61"/>
      <c r="N41" s="52"/>
    </row>
    <row r="42" spans="2:14" s="8" customFormat="1" ht="26.25" customHeight="1">
      <c r="B42" s="17" t="s">
        <v>46</v>
      </c>
      <c r="C42" s="10"/>
      <c r="D42" s="10"/>
      <c r="E42" s="10"/>
      <c r="F42" s="10"/>
      <c r="G42" s="10"/>
      <c r="H42" s="10"/>
      <c r="I42" s="10"/>
      <c r="J42" s="65"/>
      <c r="K42" s="56"/>
      <c r="L42" s="59"/>
      <c r="M42" s="62"/>
      <c r="N42" s="53"/>
    </row>
    <row r="43" spans="2:14" s="8" customFormat="1" ht="26.25" customHeight="1" thickBot="1">
      <c r="B43" s="29" t="s">
        <v>9</v>
      </c>
      <c r="C43" s="26"/>
      <c r="D43" s="26"/>
      <c r="E43" s="26"/>
      <c r="F43" s="26"/>
      <c r="G43" s="26"/>
      <c r="H43" s="26"/>
      <c r="I43" s="26"/>
      <c r="J43" s="66"/>
      <c r="K43" s="57"/>
      <c r="L43" s="60"/>
      <c r="M43" s="63"/>
      <c r="N43" s="54"/>
    </row>
    <row r="44" spans="2:14" s="8" customFormat="1" ht="18.75" customHeight="1">
      <c r="B44" s="22" t="s">
        <v>7</v>
      </c>
      <c r="C44" s="34">
        <f>I41+1</f>
        <v>45459</v>
      </c>
      <c r="D44" s="34">
        <f>C44+1</f>
        <v>45460</v>
      </c>
      <c r="E44" s="34">
        <f t="shared" ref="E44" si="30">D44+1</f>
        <v>45461</v>
      </c>
      <c r="F44" s="34">
        <f t="shared" ref="F44" si="31">E44+1</f>
        <v>45462</v>
      </c>
      <c r="G44" s="34">
        <f t="shared" ref="G44" si="32">F44+1</f>
        <v>45463</v>
      </c>
      <c r="H44" s="34">
        <f t="shared" ref="H44" si="33">G44+1</f>
        <v>45464</v>
      </c>
      <c r="I44" s="34">
        <f t="shared" ref="I44" si="34">H44+1</f>
        <v>45465</v>
      </c>
      <c r="J44" s="52"/>
      <c r="K44" s="55">
        <f t="shared" ref="K44" si="35">COUNTIF(C45:I45,"&lt;&gt;対象外")</f>
        <v>7</v>
      </c>
      <c r="L44" s="58">
        <f>COUNTIF(C45:I45,"*休工*")</f>
        <v>0</v>
      </c>
      <c r="M44" s="61"/>
      <c r="N44" s="52"/>
    </row>
    <row r="45" spans="2:14" s="8" customFormat="1" ht="26.25" customHeight="1">
      <c r="B45" s="17" t="s">
        <v>46</v>
      </c>
      <c r="C45" s="10"/>
      <c r="D45" s="10"/>
      <c r="E45" s="10"/>
      <c r="F45" s="10"/>
      <c r="G45" s="10"/>
      <c r="H45" s="10"/>
      <c r="I45" s="10"/>
      <c r="J45" s="53"/>
      <c r="K45" s="56"/>
      <c r="L45" s="59"/>
      <c r="M45" s="62"/>
      <c r="N45" s="53"/>
    </row>
    <row r="46" spans="2:14" s="8" customFormat="1" ht="26.25" customHeight="1" thickBot="1">
      <c r="B46" s="29" t="s">
        <v>9</v>
      </c>
      <c r="C46" s="26"/>
      <c r="D46" s="26"/>
      <c r="E46" s="26"/>
      <c r="F46" s="26"/>
      <c r="G46" s="26"/>
      <c r="H46" s="26"/>
      <c r="I46" s="26"/>
      <c r="J46" s="54"/>
      <c r="K46" s="57"/>
      <c r="L46" s="60"/>
      <c r="M46" s="63"/>
      <c r="N46" s="54"/>
    </row>
    <row r="47" spans="2:14" s="8" customFormat="1" ht="18.75" customHeight="1">
      <c r="B47" s="32" t="s">
        <v>7</v>
      </c>
      <c r="C47" s="35">
        <f>I44+1</f>
        <v>45466</v>
      </c>
      <c r="D47" s="35">
        <f>C47+1</f>
        <v>45467</v>
      </c>
      <c r="E47" s="35">
        <f t="shared" ref="E47" si="36">D47+1</f>
        <v>45468</v>
      </c>
      <c r="F47" s="35">
        <f t="shared" ref="F47" si="37">E47+1</f>
        <v>45469</v>
      </c>
      <c r="G47" s="35">
        <f t="shared" ref="G47" si="38">F47+1</f>
        <v>45470</v>
      </c>
      <c r="H47" s="35">
        <f t="shared" ref="H47" si="39">G47+1</f>
        <v>45471</v>
      </c>
      <c r="I47" s="35">
        <f t="shared" ref="I47" si="40">H47+1</f>
        <v>45472</v>
      </c>
      <c r="J47" s="52"/>
      <c r="K47" s="55">
        <f t="shared" ref="K47" si="41">COUNTIF(C48:I48,"&lt;&gt;対象外")</f>
        <v>7</v>
      </c>
      <c r="L47" s="58">
        <f t="shared" ref="L47" si="42">COUNTIF(C48:I48,"*休工*")</f>
        <v>0</v>
      </c>
      <c r="M47" s="61"/>
      <c r="N47" s="52"/>
    </row>
    <row r="48" spans="2:14" s="8" customFormat="1" ht="26.25" customHeight="1">
      <c r="B48" s="17" t="s">
        <v>46</v>
      </c>
      <c r="C48" s="10"/>
      <c r="D48" s="10"/>
      <c r="E48" s="10"/>
      <c r="F48" s="10"/>
      <c r="G48" s="10"/>
      <c r="H48" s="10"/>
      <c r="I48" s="10"/>
      <c r="J48" s="53"/>
      <c r="K48" s="56"/>
      <c r="L48" s="59"/>
      <c r="M48" s="62"/>
      <c r="N48" s="53"/>
    </row>
    <row r="49" spans="2:14" s="8" customFormat="1" ht="26.25" customHeight="1" thickBot="1">
      <c r="B49" s="29" t="s">
        <v>9</v>
      </c>
      <c r="C49" s="26"/>
      <c r="D49" s="26"/>
      <c r="E49" s="26"/>
      <c r="F49" s="26"/>
      <c r="G49" s="26"/>
      <c r="H49" s="26"/>
      <c r="I49" s="26"/>
      <c r="J49" s="54"/>
      <c r="K49" s="57"/>
      <c r="L49" s="60"/>
      <c r="M49" s="63"/>
      <c r="N49" s="54"/>
    </row>
    <row r="50" spans="2:14" s="8" customFormat="1" ht="18.75" customHeight="1">
      <c r="B50" s="22" t="s">
        <v>7</v>
      </c>
      <c r="C50" s="35">
        <f>I47+1</f>
        <v>45473</v>
      </c>
      <c r="D50" s="35">
        <f>C50+1</f>
        <v>45474</v>
      </c>
      <c r="E50" s="35">
        <f t="shared" ref="E50" si="43">D50+1</f>
        <v>45475</v>
      </c>
      <c r="F50" s="35">
        <f t="shared" ref="F50" si="44">E50+1</f>
        <v>45476</v>
      </c>
      <c r="G50" s="35">
        <f t="shared" ref="G50" si="45">F50+1</f>
        <v>45477</v>
      </c>
      <c r="H50" s="35">
        <f t="shared" ref="H50" si="46">G50+1</f>
        <v>45478</v>
      </c>
      <c r="I50" s="35">
        <f t="shared" ref="I50" si="47">H50+1</f>
        <v>45479</v>
      </c>
      <c r="J50" s="52"/>
      <c r="K50" s="55">
        <f t="shared" ref="K50" si="48">COUNTIF(C51:I51,"&lt;&gt;対象外")</f>
        <v>7</v>
      </c>
      <c r="L50" s="58">
        <f t="shared" ref="L50" si="49">COUNTIF(C51:I51,"*休工*")</f>
        <v>0</v>
      </c>
      <c r="M50" s="61"/>
      <c r="N50" s="52"/>
    </row>
    <row r="51" spans="2:14" s="8" customFormat="1" ht="26.25" customHeight="1">
      <c r="B51" s="17" t="s">
        <v>46</v>
      </c>
      <c r="C51" s="10"/>
      <c r="D51" s="10"/>
      <c r="E51" s="10"/>
      <c r="F51" s="10"/>
      <c r="G51" s="10"/>
      <c r="H51" s="10"/>
      <c r="I51" s="10"/>
      <c r="J51" s="53"/>
      <c r="K51" s="56"/>
      <c r="L51" s="59"/>
      <c r="M51" s="62"/>
      <c r="N51" s="53"/>
    </row>
    <row r="52" spans="2:14" s="8" customFormat="1" ht="26.25" customHeight="1" thickBot="1">
      <c r="B52" s="29" t="s">
        <v>9</v>
      </c>
      <c r="C52" s="26"/>
      <c r="D52" s="26"/>
      <c r="E52" s="26"/>
      <c r="F52" s="26"/>
      <c r="G52" s="26"/>
      <c r="H52" s="26"/>
      <c r="I52" s="26"/>
      <c r="J52" s="54"/>
      <c r="K52" s="57"/>
      <c r="L52" s="60"/>
      <c r="M52" s="63"/>
      <c r="N52" s="54"/>
    </row>
    <row r="53" spans="2:14" s="8" customFormat="1" ht="18.75" customHeight="1">
      <c r="B53" s="32" t="s">
        <v>7</v>
      </c>
      <c r="C53" s="35">
        <f>I50+1</f>
        <v>45480</v>
      </c>
      <c r="D53" s="35">
        <f>C53+1</f>
        <v>45481</v>
      </c>
      <c r="E53" s="35">
        <f t="shared" ref="E53" si="50">D53+1</f>
        <v>45482</v>
      </c>
      <c r="F53" s="35">
        <f t="shared" ref="F53" si="51">E53+1</f>
        <v>45483</v>
      </c>
      <c r="G53" s="35">
        <f t="shared" ref="G53" si="52">F53+1</f>
        <v>45484</v>
      </c>
      <c r="H53" s="35">
        <f t="shared" ref="H53" si="53">G53+1</f>
        <v>45485</v>
      </c>
      <c r="I53" s="35">
        <f t="shared" ref="I53" si="54">H53+1</f>
        <v>45486</v>
      </c>
      <c r="J53" s="52"/>
      <c r="K53" s="55">
        <f t="shared" ref="K53" si="55">COUNTIF(C54:I54,"&lt;&gt;対象外")</f>
        <v>7</v>
      </c>
      <c r="L53" s="58">
        <f t="shared" ref="L53" si="56">COUNTIF(C54:I54,"*休工*")</f>
        <v>0</v>
      </c>
      <c r="M53" s="61"/>
      <c r="N53" s="52"/>
    </row>
    <row r="54" spans="2:14" s="8" customFormat="1" ht="26.25" customHeight="1">
      <c r="B54" s="17" t="s">
        <v>46</v>
      </c>
      <c r="C54" s="10"/>
      <c r="D54" s="10"/>
      <c r="E54" s="10"/>
      <c r="F54" s="10"/>
      <c r="G54" s="10"/>
      <c r="H54" s="10"/>
      <c r="I54" s="10"/>
      <c r="J54" s="53"/>
      <c r="K54" s="56"/>
      <c r="L54" s="59"/>
      <c r="M54" s="62"/>
      <c r="N54" s="53"/>
    </row>
    <row r="55" spans="2:14" s="8" customFormat="1" ht="26.25" customHeight="1" thickBot="1">
      <c r="B55" s="29" t="s">
        <v>9</v>
      </c>
      <c r="C55" s="26"/>
      <c r="D55" s="26"/>
      <c r="E55" s="26"/>
      <c r="F55" s="26"/>
      <c r="G55" s="26"/>
      <c r="H55" s="26"/>
      <c r="I55" s="26"/>
      <c r="J55" s="54"/>
      <c r="K55" s="57"/>
      <c r="L55" s="60"/>
      <c r="M55" s="63"/>
      <c r="N55" s="54"/>
    </row>
    <row r="56" spans="2:14" s="8" customFormat="1" ht="18.75" customHeight="1">
      <c r="B56" s="32" t="s">
        <v>41</v>
      </c>
      <c r="C56" s="35">
        <f>I53+1</f>
        <v>45487</v>
      </c>
      <c r="D56" s="35">
        <f>C56+1</f>
        <v>45488</v>
      </c>
      <c r="E56" s="35">
        <f t="shared" ref="E56" si="57">D56+1</f>
        <v>45489</v>
      </c>
      <c r="F56" s="35">
        <f t="shared" ref="F56" si="58">E56+1</f>
        <v>45490</v>
      </c>
      <c r="G56" s="35">
        <f t="shared" ref="G56" si="59">F56+1</f>
        <v>45491</v>
      </c>
      <c r="H56" s="35">
        <f t="shared" ref="H56" si="60">G56+1</f>
        <v>45492</v>
      </c>
      <c r="I56" s="35">
        <f t="shared" ref="I56" si="61">H56+1</f>
        <v>45493</v>
      </c>
      <c r="J56" s="52"/>
      <c r="K56" s="55">
        <f t="shared" ref="K56" si="62">COUNTIF(C57:I57,"&lt;&gt;対象外")</f>
        <v>7</v>
      </c>
      <c r="L56" s="58">
        <f t="shared" ref="L56" si="63">COUNTIF(C57:I57,"*休工*")</f>
        <v>0</v>
      </c>
      <c r="M56" s="61"/>
      <c r="N56" s="52"/>
    </row>
    <row r="57" spans="2:14" s="8" customFormat="1" ht="26.25" customHeight="1">
      <c r="B57" s="17" t="s">
        <v>46</v>
      </c>
      <c r="C57" s="10"/>
      <c r="D57" s="10"/>
      <c r="E57" s="10"/>
      <c r="F57" s="10"/>
      <c r="G57" s="10"/>
      <c r="H57" s="10"/>
      <c r="I57" s="10"/>
      <c r="J57" s="53"/>
      <c r="K57" s="56"/>
      <c r="L57" s="59"/>
      <c r="M57" s="62"/>
      <c r="N57" s="53"/>
    </row>
    <row r="58" spans="2:14" s="8" customFormat="1" ht="26.25" customHeight="1" thickBot="1">
      <c r="B58" s="29" t="s">
        <v>9</v>
      </c>
      <c r="C58" s="26"/>
      <c r="D58" s="26"/>
      <c r="E58" s="26"/>
      <c r="F58" s="26"/>
      <c r="G58" s="26"/>
      <c r="H58" s="26"/>
      <c r="I58" s="26"/>
      <c r="J58" s="54"/>
      <c r="K58" s="57"/>
      <c r="L58" s="60"/>
      <c r="M58" s="63"/>
      <c r="N58" s="54"/>
    </row>
    <row r="59" spans="2:14" s="8" customFormat="1" ht="18.75" customHeight="1">
      <c r="B59" s="22" t="s">
        <v>7</v>
      </c>
      <c r="C59" s="35">
        <f>I56+1</f>
        <v>45494</v>
      </c>
      <c r="D59" s="35">
        <f>C59+1</f>
        <v>45495</v>
      </c>
      <c r="E59" s="35">
        <f t="shared" ref="E59" si="64">D59+1</f>
        <v>45496</v>
      </c>
      <c r="F59" s="35">
        <f t="shared" ref="F59" si="65">E59+1</f>
        <v>45497</v>
      </c>
      <c r="G59" s="35">
        <f t="shared" ref="G59" si="66">F59+1</f>
        <v>45498</v>
      </c>
      <c r="H59" s="35">
        <f t="shared" ref="H59" si="67">G59+1</f>
        <v>45499</v>
      </c>
      <c r="I59" s="35">
        <f t="shared" ref="I59" si="68">H59+1</f>
        <v>45500</v>
      </c>
      <c r="J59" s="52"/>
      <c r="K59" s="55">
        <f t="shared" ref="K59" si="69">COUNTIF(C60:I60,"&lt;&gt;対象外")</f>
        <v>7</v>
      </c>
      <c r="L59" s="58">
        <f t="shared" ref="L59" si="70">COUNTIF(C60:I60,"*休工*")</f>
        <v>0</v>
      </c>
      <c r="M59" s="61"/>
      <c r="N59" s="52"/>
    </row>
    <row r="60" spans="2:14" s="8" customFormat="1" ht="26.25" customHeight="1">
      <c r="B60" s="17" t="s">
        <v>46</v>
      </c>
      <c r="C60" s="10"/>
      <c r="D60" s="10"/>
      <c r="E60" s="10"/>
      <c r="F60" s="10"/>
      <c r="G60" s="10"/>
      <c r="H60" s="10"/>
      <c r="I60" s="10"/>
      <c r="J60" s="53"/>
      <c r="K60" s="56"/>
      <c r="L60" s="59"/>
      <c r="M60" s="62"/>
      <c r="N60" s="53"/>
    </row>
    <row r="61" spans="2:14" s="8" customFormat="1" ht="26.25" customHeight="1" thickBot="1">
      <c r="B61" s="29" t="s">
        <v>9</v>
      </c>
      <c r="C61" s="26"/>
      <c r="D61" s="26"/>
      <c r="E61" s="26"/>
      <c r="F61" s="26"/>
      <c r="G61" s="26"/>
      <c r="H61" s="26"/>
      <c r="I61" s="26"/>
      <c r="J61" s="54"/>
      <c r="K61" s="57"/>
      <c r="L61" s="60"/>
      <c r="M61" s="63"/>
      <c r="N61" s="54"/>
    </row>
    <row r="62" spans="2:14" s="8" customFormat="1" ht="18.75" customHeight="1">
      <c r="B62" s="32" t="s">
        <v>7</v>
      </c>
      <c r="C62" s="35">
        <f>I59+1</f>
        <v>45501</v>
      </c>
      <c r="D62" s="35">
        <f>C62+1</f>
        <v>45502</v>
      </c>
      <c r="E62" s="35">
        <f t="shared" ref="E62" si="71">D62+1</f>
        <v>45503</v>
      </c>
      <c r="F62" s="35">
        <f t="shared" ref="F62" si="72">E62+1</f>
        <v>45504</v>
      </c>
      <c r="G62" s="35">
        <f t="shared" ref="G62" si="73">F62+1</f>
        <v>45505</v>
      </c>
      <c r="H62" s="35">
        <f t="shared" ref="H62" si="74">G62+1</f>
        <v>45506</v>
      </c>
      <c r="I62" s="35">
        <f t="shared" ref="I62" si="75">H62+1</f>
        <v>45507</v>
      </c>
      <c r="J62" s="52"/>
      <c r="K62" s="55">
        <f t="shared" ref="K62" si="76">COUNTIF(C63:I63,"&lt;&gt;対象外")</f>
        <v>7</v>
      </c>
      <c r="L62" s="58">
        <f t="shared" ref="L62" si="77">COUNTIF(C63:I63,"*休工*")</f>
        <v>0</v>
      </c>
      <c r="M62" s="61"/>
      <c r="N62" s="52"/>
    </row>
    <row r="63" spans="2:14" s="8" customFormat="1" ht="26.25" customHeight="1">
      <c r="B63" s="17" t="s">
        <v>46</v>
      </c>
      <c r="C63" s="10"/>
      <c r="D63" s="10"/>
      <c r="E63" s="10"/>
      <c r="F63" s="10"/>
      <c r="G63" s="10"/>
      <c r="H63" s="10"/>
      <c r="I63" s="10"/>
      <c r="J63" s="53"/>
      <c r="K63" s="56"/>
      <c r="L63" s="59"/>
      <c r="M63" s="62"/>
      <c r="N63" s="53"/>
    </row>
    <row r="64" spans="2:14" s="8" customFormat="1" ht="26.25" customHeight="1" thickBot="1">
      <c r="B64" s="29" t="s">
        <v>9</v>
      </c>
      <c r="C64" s="26"/>
      <c r="D64" s="26"/>
      <c r="E64" s="26"/>
      <c r="F64" s="26"/>
      <c r="G64" s="26"/>
      <c r="H64" s="26"/>
      <c r="I64" s="26"/>
      <c r="J64" s="54"/>
      <c r="K64" s="57"/>
      <c r="L64" s="60"/>
      <c r="M64" s="63"/>
      <c r="N64" s="54"/>
    </row>
    <row r="65" spans="2:14" s="8" customFormat="1" ht="18.75" customHeight="1">
      <c r="B65" s="22" t="s">
        <v>7</v>
      </c>
      <c r="C65" s="35">
        <f>I62+1</f>
        <v>45508</v>
      </c>
      <c r="D65" s="35">
        <f>C65+1</f>
        <v>45509</v>
      </c>
      <c r="E65" s="35">
        <f t="shared" ref="E65" si="78">D65+1</f>
        <v>45510</v>
      </c>
      <c r="F65" s="35">
        <f t="shared" ref="F65" si="79">E65+1</f>
        <v>45511</v>
      </c>
      <c r="G65" s="35">
        <f t="shared" ref="G65" si="80">F65+1</f>
        <v>45512</v>
      </c>
      <c r="H65" s="35">
        <f t="shared" ref="H65" si="81">G65+1</f>
        <v>45513</v>
      </c>
      <c r="I65" s="35">
        <f t="shared" ref="I65" si="82">H65+1</f>
        <v>45514</v>
      </c>
      <c r="J65" s="52"/>
      <c r="K65" s="55">
        <f t="shared" ref="K65" si="83">COUNTIF(C66:I66,"&lt;&gt;対象外")</f>
        <v>7</v>
      </c>
      <c r="L65" s="58">
        <f t="shared" ref="L65" si="84">COUNTIF(C66:I66,"*休工*")</f>
        <v>0</v>
      </c>
      <c r="M65" s="61"/>
      <c r="N65" s="52"/>
    </row>
    <row r="66" spans="2:14" s="8" customFormat="1" ht="26.25" customHeight="1">
      <c r="B66" s="17" t="s">
        <v>46</v>
      </c>
      <c r="C66" s="10"/>
      <c r="D66" s="10"/>
      <c r="E66" s="10"/>
      <c r="F66" s="10"/>
      <c r="G66" s="10"/>
      <c r="H66" s="10"/>
      <c r="I66" s="10"/>
      <c r="J66" s="53"/>
      <c r="K66" s="56"/>
      <c r="L66" s="59"/>
      <c r="M66" s="62"/>
      <c r="N66" s="53"/>
    </row>
    <row r="67" spans="2:14" s="8" customFormat="1" ht="26.25" customHeight="1" thickBot="1">
      <c r="B67" s="29" t="s">
        <v>9</v>
      </c>
      <c r="C67" s="26"/>
      <c r="D67" s="26"/>
      <c r="E67" s="26"/>
      <c r="F67" s="26"/>
      <c r="G67" s="26"/>
      <c r="H67" s="26"/>
      <c r="I67" s="26"/>
      <c r="J67" s="54"/>
      <c r="K67" s="57"/>
      <c r="L67" s="60"/>
      <c r="M67" s="63"/>
      <c r="N67" s="54"/>
    </row>
    <row r="68" spans="2:14" s="8" customFormat="1" ht="18.75" customHeight="1">
      <c r="B68" s="32" t="s">
        <v>41</v>
      </c>
      <c r="C68" s="35">
        <f>I65+1</f>
        <v>45515</v>
      </c>
      <c r="D68" s="35">
        <f>C68+1</f>
        <v>45516</v>
      </c>
      <c r="E68" s="35">
        <f t="shared" ref="E68" si="85">D68+1</f>
        <v>45517</v>
      </c>
      <c r="F68" s="35">
        <f t="shared" ref="F68" si="86">E68+1</f>
        <v>45518</v>
      </c>
      <c r="G68" s="35">
        <f t="shared" ref="G68" si="87">F68+1</f>
        <v>45519</v>
      </c>
      <c r="H68" s="35">
        <f t="shared" ref="H68" si="88">G68+1</f>
        <v>45520</v>
      </c>
      <c r="I68" s="35">
        <f t="shared" ref="I68" si="89">H68+1</f>
        <v>45521</v>
      </c>
      <c r="J68" s="64"/>
      <c r="K68" s="55">
        <f>COUNTIF(C69:I69,"&lt;&gt;対象外")</f>
        <v>7</v>
      </c>
      <c r="L68" s="58">
        <f>COUNTIF(C69:I69,"*休工*")</f>
        <v>0</v>
      </c>
      <c r="M68" s="61"/>
      <c r="N68" s="52"/>
    </row>
    <row r="69" spans="2:14" s="8" customFormat="1" ht="26.25" customHeight="1">
      <c r="B69" s="17" t="s">
        <v>46</v>
      </c>
      <c r="C69" s="10"/>
      <c r="D69" s="10"/>
      <c r="E69" s="10"/>
      <c r="F69" s="10"/>
      <c r="G69" s="10"/>
      <c r="H69" s="10"/>
      <c r="I69" s="10"/>
      <c r="J69" s="65"/>
      <c r="K69" s="56"/>
      <c r="L69" s="59"/>
      <c r="M69" s="62"/>
      <c r="N69" s="53"/>
    </row>
    <row r="70" spans="2:14" s="8" customFormat="1" ht="26.25" customHeight="1" thickBot="1">
      <c r="B70" s="29" t="s">
        <v>9</v>
      </c>
      <c r="C70" s="26"/>
      <c r="D70" s="26"/>
      <c r="E70" s="26"/>
      <c r="F70" s="26"/>
      <c r="G70" s="26"/>
      <c r="H70" s="26"/>
      <c r="I70" s="26"/>
      <c r="J70" s="66"/>
      <c r="K70" s="57"/>
      <c r="L70" s="60"/>
      <c r="M70" s="63"/>
      <c r="N70" s="54"/>
    </row>
    <row r="71" spans="2:14" s="8" customFormat="1" ht="18.75" customHeight="1">
      <c r="B71" s="22" t="s">
        <v>7</v>
      </c>
      <c r="C71" s="34">
        <f>I68+1</f>
        <v>45522</v>
      </c>
      <c r="D71" s="34">
        <f>C71+1</f>
        <v>45523</v>
      </c>
      <c r="E71" s="34">
        <f t="shared" ref="E71" si="90">D71+1</f>
        <v>45524</v>
      </c>
      <c r="F71" s="34">
        <f t="shared" ref="F71" si="91">E71+1</f>
        <v>45525</v>
      </c>
      <c r="G71" s="34">
        <f t="shared" ref="G71" si="92">F71+1</f>
        <v>45526</v>
      </c>
      <c r="H71" s="34">
        <f t="shared" ref="H71" si="93">G71+1</f>
        <v>45527</v>
      </c>
      <c r="I71" s="34">
        <f t="shared" ref="I71" si="94">H71+1</f>
        <v>45528</v>
      </c>
      <c r="J71" s="52"/>
      <c r="K71" s="55">
        <f t="shared" ref="K71" si="95">COUNTIF(C72:I72,"&lt;&gt;対象外")</f>
        <v>7</v>
      </c>
      <c r="L71" s="58">
        <f>COUNTIF(C72:I72,"*休工*")</f>
        <v>0</v>
      </c>
      <c r="M71" s="61"/>
      <c r="N71" s="52"/>
    </row>
    <row r="72" spans="2:14" s="8" customFormat="1" ht="26.25" customHeight="1">
      <c r="B72" s="17" t="s">
        <v>46</v>
      </c>
      <c r="C72" s="10"/>
      <c r="D72" s="10"/>
      <c r="E72" s="10"/>
      <c r="F72" s="10"/>
      <c r="G72" s="10"/>
      <c r="H72" s="10"/>
      <c r="I72" s="10"/>
      <c r="J72" s="53"/>
      <c r="K72" s="56"/>
      <c r="L72" s="59"/>
      <c r="M72" s="62"/>
      <c r="N72" s="53"/>
    </row>
    <row r="73" spans="2:14" s="8" customFormat="1" ht="26.25" customHeight="1" thickBot="1">
      <c r="B73" s="29" t="s">
        <v>9</v>
      </c>
      <c r="C73" s="26"/>
      <c r="D73" s="26"/>
      <c r="E73" s="26"/>
      <c r="F73" s="26"/>
      <c r="G73" s="26"/>
      <c r="H73" s="26"/>
      <c r="I73" s="26"/>
      <c r="J73" s="54"/>
      <c r="K73" s="57"/>
      <c r="L73" s="60"/>
      <c r="M73" s="63"/>
      <c r="N73" s="54"/>
    </row>
    <row r="74" spans="2:14" s="8" customFormat="1" ht="18.75" customHeight="1">
      <c r="B74" s="32" t="s">
        <v>7</v>
      </c>
      <c r="C74" s="35">
        <f>I71+1</f>
        <v>45529</v>
      </c>
      <c r="D74" s="35">
        <f>C74+1</f>
        <v>45530</v>
      </c>
      <c r="E74" s="35">
        <f t="shared" ref="E74" si="96">D74+1</f>
        <v>45531</v>
      </c>
      <c r="F74" s="35">
        <f t="shared" ref="F74" si="97">E74+1</f>
        <v>45532</v>
      </c>
      <c r="G74" s="35">
        <f t="shared" ref="G74" si="98">F74+1</f>
        <v>45533</v>
      </c>
      <c r="H74" s="35">
        <f t="shared" ref="H74" si="99">G74+1</f>
        <v>45534</v>
      </c>
      <c r="I74" s="35">
        <f t="shared" ref="I74" si="100">H74+1</f>
        <v>45535</v>
      </c>
      <c r="J74" s="52"/>
      <c r="K74" s="55">
        <f t="shared" ref="K74" si="101">COUNTIF(C75:I75,"&lt;&gt;対象外")</f>
        <v>7</v>
      </c>
      <c r="L74" s="58">
        <f t="shared" ref="L74" si="102">COUNTIF(C75:I75,"*休工*")</f>
        <v>0</v>
      </c>
      <c r="M74" s="61"/>
      <c r="N74" s="52"/>
    </row>
    <row r="75" spans="2:14" s="8" customFormat="1" ht="26.25" customHeight="1">
      <c r="B75" s="17" t="s">
        <v>46</v>
      </c>
      <c r="C75" s="10"/>
      <c r="D75" s="10"/>
      <c r="E75" s="10"/>
      <c r="F75" s="10"/>
      <c r="G75" s="10"/>
      <c r="H75" s="10"/>
      <c r="I75" s="10"/>
      <c r="J75" s="53"/>
      <c r="K75" s="56"/>
      <c r="L75" s="59"/>
      <c r="M75" s="62"/>
      <c r="N75" s="53"/>
    </row>
    <row r="76" spans="2:14" s="8" customFormat="1" ht="26.25" customHeight="1" thickBot="1">
      <c r="B76" s="29" t="s">
        <v>9</v>
      </c>
      <c r="C76" s="26"/>
      <c r="D76" s="26"/>
      <c r="E76" s="26"/>
      <c r="F76" s="26"/>
      <c r="G76" s="26"/>
      <c r="H76" s="26"/>
      <c r="I76" s="26"/>
      <c r="J76" s="54"/>
      <c r="K76" s="57"/>
      <c r="L76" s="60"/>
      <c r="M76" s="63"/>
      <c r="N76" s="54"/>
    </row>
    <row r="77" spans="2:14" s="8" customFormat="1" ht="18.75" customHeight="1">
      <c r="B77" s="22" t="s">
        <v>7</v>
      </c>
      <c r="C77" s="35">
        <f>I74+1</f>
        <v>45536</v>
      </c>
      <c r="D77" s="35">
        <f>C77+1</f>
        <v>45537</v>
      </c>
      <c r="E77" s="35">
        <f t="shared" ref="E77" si="103">D77+1</f>
        <v>45538</v>
      </c>
      <c r="F77" s="35">
        <f t="shared" ref="F77" si="104">E77+1</f>
        <v>45539</v>
      </c>
      <c r="G77" s="35">
        <f t="shared" ref="G77" si="105">F77+1</f>
        <v>45540</v>
      </c>
      <c r="H77" s="35">
        <f t="shared" ref="H77" si="106">G77+1</f>
        <v>45541</v>
      </c>
      <c r="I77" s="35">
        <f t="shared" ref="I77" si="107">H77+1</f>
        <v>45542</v>
      </c>
      <c r="J77" s="52"/>
      <c r="K77" s="55">
        <f t="shared" ref="K77" si="108">COUNTIF(C78:I78,"&lt;&gt;対象外")</f>
        <v>7</v>
      </c>
      <c r="L77" s="58">
        <f t="shared" ref="L77" si="109">COUNTIF(C78:I78,"*休工*")</f>
        <v>0</v>
      </c>
      <c r="M77" s="61"/>
      <c r="N77" s="52"/>
    </row>
    <row r="78" spans="2:14" s="8" customFormat="1" ht="26.25" customHeight="1">
      <c r="B78" s="17" t="s">
        <v>46</v>
      </c>
      <c r="C78" s="10"/>
      <c r="D78" s="10"/>
      <c r="E78" s="10"/>
      <c r="F78" s="10"/>
      <c r="G78" s="10"/>
      <c r="H78" s="10"/>
      <c r="I78" s="10"/>
      <c r="J78" s="53"/>
      <c r="K78" s="56"/>
      <c r="L78" s="59"/>
      <c r="M78" s="62"/>
      <c r="N78" s="53"/>
    </row>
    <row r="79" spans="2:14" s="8" customFormat="1" ht="26.25" customHeight="1" thickBot="1">
      <c r="B79" s="29" t="s">
        <v>9</v>
      </c>
      <c r="C79" s="26"/>
      <c r="D79" s="26"/>
      <c r="E79" s="26"/>
      <c r="F79" s="26"/>
      <c r="G79" s="26"/>
      <c r="H79" s="26"/>
      <c r="I79" s="26"/>
      <c r="J79" s="54"/>
      <c r="K79" s="57"/>
      <c r="L79" s="60"/>
      <c r="M79" s="63"/>
      <c r="N79" s="54"/>
    </row>
    <row r="80" spans="2:14" s="8" customFormat="1" ht="18.75" customHeight="1">
      <c r="B80" s="32" t="s">
        <v>7</v>
      </c>
      <c r="C80" s="35">
        <f>I77+1</f>
        <v>45543</v>
      </c>
      <c r="D80" s="35">
        <f>C80+1</f>
        <v>45544</v>
      </c>
      <c r="E80" s="35">
        <f t="shared" ref="E80" si="110">D80+1</f>
        <v>45545</v>
      </c>
      <c r="F80" s="35">
        <f t="shared" ref="F80" si="111">E80+1</f>
        <v>45546</v>
      </c>
      <c r="G80" s="35">
        <f t="shared" ref="G80" si="112">F80+1</f>
        <v>45547</v>
      </c>
      <c r="H80" s="35">
        <f t="shared" ref="H80" si="113">G80+1</f>
        <v>45548</v>
      </c>
      <c r="I80" s="35">
        <f t="shared" ref="I80" si="114">H80+1</f>
        <v>45549</v>
      </c>
      <c r="J80" s="52"/>
      <c r="K80" s="55">
        <f t="shared" ref="K80" si="115">COUNTIF(C81:I81,"&lt;&gt;対象外")</f>
        <v>7</v>
      </c>
      <c r="L80" s="58">
        <f t="shared" ref="L80" si="116">COUNTIF(C81:I81,"*休工*")</f>
        <v>0</v>
      </c>
      <c r="M80" s="61"/>
      <c r="N80" s="52"/>
    </row>
    <row r="81" spans="2:14" s="8" customFormat="1" ht="26.25" customHeight="1">
      <c r="B81" s="17" t="s">
        <v>46</v>
      </c>
      <c r="C81" s="10"/>
      <c r="D81" s="10"/>
      <c r="E81" s="10"/>
      <c r="F81" s="10"/>
      <c r="G81" s="10"/>
      <c r="H81" s="10"/>
      <c r="I81" s="10"/>
      <c r="J81" s="53"/>
      <c r="K81" s="56"/>
      <c r="L81" s="59"/>
      <c r="M81" s="62"/>
      <c r="N81" s="53"/>
    </row>
    <row r="82" spans="2:14" s="8" customFormat="1" ht="26.25" customHeight="1" thickBot="1">
      <c r="B82" s="29" t="s">
        <v>9</v>
      </c>
      <c r="C82" s="26"/>
      <c r="D82" s="26"/>
      <c r="E82" s="26"/>
      <c r="F82" s="26"/>
      <c r="G82" s="26"/>
      <c r="H82" s="26"/>
      <c r="I82" s="26"/>
      <c r="J82" s="54"/>
      <c r="K82" s="57"/>
      <c r="L82" s="60"/>
      <c r="M82" s="63"/>
      <c r="N82" s="54"/>
    </row>
    <row r="83" spans="2:14" s="8" customFormat="1" ht="18.75" customHeight="1">
      <c r="B83" s="32" t="s">
        <v>41</v>
      </c>
      <c r="C83" s="35">
        <f>I80+1</f>
        <v>45550</v>
      </c>
      <c r="D83" s="35">
        <f>C83+1</f>
        <v>45551</v>
      </c>
      <c r="E83" s="35">
        <f t="shared" ref="E83" si="117">D83+1</f>
        <v>45552</v>
      </c>
      <c r="F83" s="35">
        <f t="shared" ref="F83" si="118">E83+1</f>
        <v>45553</v>
      </c>
      <c r="G83" s="35">
        <f t="shared" ref="G83" si="119">F83+1</f>
        <v>45554</v>
      </c>
      <c r="H83" s="35">
        <f t="shared" ref="H83" si="120">G83+1</f>
        <v>45555</v>
      </c>
      <c r="I83" s="35">
        <f t="shared" ref="I83" si="121">H83+1</f>
        <v>45556</v>
      </c>
      <c r="J83" s="52"/>
      <c r="K83" s="55">
        <f t="shared" ref="K83" si="122">COUNTIF(C84:I84,"&lt;&gt;対象外")</f>
        <v>7</v>
      </c>
      <c r="L83" s="58">
        <f t="shared" ref="L83" si="123">COUNTIF(C84:I84,"*休工*")</f>
        <v>0</v>
      </c>
      <c r="M83" s="61"/>
      <c r="N83" s="52"/>
    </row>
    <row r="84" spans="2:14" s="8" customFormat="1" ht="26.25" customHeight="1">
      <c r="B84" s="17" t="s">
        <v>46</v>
      </c>
      <c r="C84" s="10"/>
      <c r="D84" s="10"/>
      <c r="E84" s="10"/>
      <c r="F84" s="10"/>
      <c r="G84" s="10"/>
      <c r="H84" s="10"/>
      <c r="I84" s="10"/>
      <c r="J84" s="53"/>
      <c r="K84" s="56"/>
      <c r="L84" s="59"/>
      <c r="M84" s="62"/>
      <c r="N84" s="53"/>
    </row>
    <row r="85" spans="2:14" s="8" customFormat="1" ht="26.25" customHeight="1" thickBot="1">
      <c r="B85" s="29" t="s">
        <v>9</v>
      </c>
      <c r="C85" s="26"/>
      <c r="D85" s="26"/>
      <c r="E85" s="26"/>
      <c r="F85" s="26"/>
      <c r="G85" s="26"/>
      <c r="H85" s="26"/>
      <c r="I85" s="26"/>
      <c r="J85" s="54"/>
      <c r="K85" s="57"/>
      <c r="L85" s="60"/>
      <c r="M85" s="63"/>
      <c r="N85" s="54"/>
    </row>
    <row r="86" spans="2:14" s="8" customFormat="1" ht="18.75" customHeight="1">
      <c r="B86" s="22" t="s">
        <v>7</v>
      </c>
      <c r="C86" s="35">
        <f>I83+1</f>
        <v>45557</v>
      </c>
      <c r="D86" s="35">
        <f>C86+1</f>
        <v>45558</v>
      </c>
      <c r="E86" s="35">
        <f t="shared" ref="E86" si="124">D86+1</f>
        <v>45559</v>
      </c>
      <c r="F86" s="35">
        <f t="shared" ref="F86" si="125">E86+1</f>
        <v>45560</v>
      </c>
      <c r="G86" s="35">
        <f t="shared" ref="G86" si="126">F86+1</f>
        <v>45561</v>
      </c>
      <c r="H86" s="35">
        <f t="shared" ref="H86" si="127">G86+1</f>
        <v>45562</v>
      </c>
      <c r="I86" s="35">
        <f t="shared" ref="I86" si="128">H86+1</f>
        <v>45563</v>
      </c>
      <c r="J86" s="52"/>
      <c r="K86" s="55">
        <f t="shared" ref="K86" si="129">COUNTIF(C87:I87,"&lt;&gt;対象外")</f>
        <v>7</v>
      </c>
      <c r="L86" s="58">
        <f t="shared" ref="L86" si="130">COUNTIF(C87:I87,"*休工*")</f>
        <v>0</v>
      </c>
      <c r="M86" s="61"/>
      <c r="N86" s="52"/>
    </row>
    <row r="87" spans="2:14" s="8" customFormat="1" ht="26.25" customHeight="1">
      <c r="B87" s="17" t="s">
        <v>46</v>
      </c>
      <c r="C87" s="10"/>
      <c r="D87" s="10"/>
      <c r="E87" s="10"/>
      <c r="F87" s="10"/>
      <c r="G87" s="10"/>
      <c r="H87" s="10"/>
      <c r="I87" s="10"/>
      <c r="J87" s="53"/>
      <c r="K87" s="56"/>
      <c r="L87" s="59"/>
      <c r="M87" s="62"/>
      <c r="N87" s="53"/>
    </row>
    <row r="88" spans="2:14" s="8" customFormat="1" ht="26.25" customHeight="1" thickBot="1">
      <c r="B88" s="29" t="s">
        <v>9</v>
      </c>
      <c r="C88" s="26"/>
      <c r="D88" s="26"/>
      <c r="E88" s="26"/>
      <c r="F88" s="26"/>
      <c r="G88" s="26"/>
      <c r="H88" s="26"/>
      <c r="I88" s="26"/>
      <c r="J88" s="54"/>
      <c r="K88" s="57"/>
      <c r="L88" s="60"/>
      <c r="M88" s="63"/>
      <c r="N88" s="54"/>
    </row>
    <row r="89" spans="2:14" s="8" customFormat="1" ht="18.75" customHeight="1">
      <c r="B89" s="32" t="s">
        <v>7</v>
      </c>
      <c r="C89" s="35">
        <f>I86+1</f>
        <v>45564</v>
      </c>
      <c r="D89" s="35">
        <f>C89+1</f>
        <v>45565</v>
      </c>
      <c r="E89" s="35">
        <f t="shared" ref="E89" si="131">D89+1</f>
        <v>45566</v>
      </c>
      <c r="F89" s="35">
        <f t="shared" ref="F89" si="132">E89+1</f>
        <v>45567</v>
      </c>
      <c r="G89" s="35">
        <f t="shared" ref="G89" si="133">F89+1</f>
        <v>45568</v>
      </c>
      <c r="H89" s="35">
        <f t="shared" ref="H89" si="134">G89+1</f>
        <v>45569</v>
      </c>
      <c r="I89" s="35">
        <f t="shared" ref="I89" si="135">H89+1</f>
        <v>45570</v>
      </c>
      <c r="J89" s="52"/>
      <c r="K89" s="55">
        <f t="shared" ref="K89" si="136">COUNTIF(C90:I90,"&lt;&gt;対象外")</f>
        <v>7</v>
      </c>
      <c r="L89" s="58">
        <f t="shared" ref="L89" si="137">COUNTIF(C90:I90,"*休工*")</f>
        <v>0</v>
      </c>
      <c r="M89" s="61"/>
      <c r="N89" s="52"/>
    </row>
    <row r="90" spans="2:14" s="8" customFormat="1" ht="26.25" customHeight="1">
      <c r="B90" s="17" t="s">
        <v>46</v>
      </c>
      <c r="C90" s="10"/>
      <c r="D90" s="10"/>
      <c r="E90" s="10"/>
      <c r="F90" s="10"/>
      <c r="G90" s="10"/>
      <c r="H90" s="10"/>
      <c r="I90" s="10"/>
      <c r="J90" s="53"/>
      <c r="K90" s="56"/>
      <c r="L90" s="59"/>
      <c r="M90" s="62"/>
      <c r="N90" s="53"/>
    </row>
    <row r="91" spans="2:14" s="8" customFormat="1" ht="26.25" customHeight="1" thickBot="1">
      <c r="B91" s="29" t="s">
        <v>9</v>
      </c>
      <c r="C91" s="26"/>
      <c r="D91" s="26"/>
      <c r="E91" s="26"/>
      <c r="F91" s="26"/>
      <c r="G91" s="26"/>
      <c r="H91" s="26"/>
      <c r="I91" s="26"/>
      <c r="J91" s="54"/>
      <c r="K91" s="57"/>
      <c r="L91" s="60"/>
      <c r="M91" s="63"/>
      <c r="N91" s="54"/>
    </row>
    <row r="92" spans="2:14" s="8" customFormat="1" ht="18.75" customHeight="1">
      <c r="B92" s="22" t="s">
        <v>7</v>
      </c>
      <c r="C92" s="35">
        <f>I89+1</f>
        <v>45571</v>
      </c>
      <c r="D92" s="35">
        <f>C92+1</f>
        <v>45572</v>
      </c>
      <c r="E92" s="35">
        <f t="shared" ref="E92" si="138">D92+1</f>
        <v>45573</v>
      </c>
      <c r="F92" s="35">
        <f t="shared" ref="F92" si="139">E92+1</f>
        <v>45574</v>
      </c>
      <c r="G92" s="35">
        <f t="shared" ref="G92" si="140">F92+1</f>
        <v>45575</v>
      </c>
      <c r="H92" s="35">
        <f t="shared" ref="H92" si="141">G92+1</f>
        <v>45576</v>
      </c>
      <c r="I92" s="35">
        <f t="shared" ref="I92" si="142">H92+1</f>
        <v>45577</v>
      </c>
      <c r="J92" s="52"/>
      <c r="K92" s="55">
        <f t="shared" ref="K92" si="143">COUNTIF(C93:I93,"&lt;&gt;対象外")</f>
        <v>7</v>
      </c>
      <c r="L92" s="58">
        <f t="shared" ref="L92" si="144">COUNTIF(C93:I93,"*休工*")</f>
        <v>0</v>
      </c>
      <c r="M92" s="61"/>
      <c r="N92" s="52"/>
    </row>
    <row r="93" spans="2:14" s="8" customFormat="1" ht="26.25" customHeight="1">
      <c r="B93" s="17" t="s">
        <v>46</v>
      </c>
      <c r="C93" s="10"/>
      <c r="D93" s="10"/>
      <c r="E93" s="10"/>
      <c r="F93" s="10"/>
      <c r="G93" s="10"/>
      <c r="H93" s="10"/>
      <c r="I93" s="10"/>
      <c r="J93" s="53"/>
      <c r="K93" s="56"/>
      <c r="L93" s="59"/>
      <c r="M93" s="62"/>
      <c r="N93" s="53"/>
    </row>
    <row r="94" spans="2:14" s="8" customFormat="1" ht="26.25" customHeight="1" thickBot="1">
      <c r="B94" s="29" t="s">
        <v>9</v>
      </c>
      <c r="C94" s="26"/>
      <c r="D94" s="26"/>
      <c r="E94" s="26"/>
      <c r="F94" s="26"/>
      <c r="G94" s="26"/>
      <c r="H94" s="26"/>
      <c r="I94" s="26"/>
      <c r="J94" s="54"/>
      <c r="K94" s="57"/>
      <c r="L94" s="60"/>
      <c r="M94" s="63"/>
      <c r="N94" s="54"/>
    </row>
    <row r="95" spans="2:14" s="8" customFormat="1" ht="18.75" customHeight="1">
      <c r="B95" s="32" t="s">
        <v>41</v>
      </c>
      <c r="C95" s="35">
        <f>I92+1</f>
        <v>45578</v>
      </c>
      <c r="D95" s="35">
        <f>C95+1</f>
        <v>45579</v>
      </c>
      <c r="E95" s="35">
        <f t="shared" ref="E95" si="145">D95+1</f>
        <v>45580</v>
      </c>
      <c r="F95" s="35">
        <f t="shared" ref="F95" si="146">E95+1</f>
        <v>45581</v>
      </c>
      <c r="G95" s="35">
        <f t="shared" ref="G95" si="147">F95+1</f>
        <v>45582</v>
      </c>
      <c r="H95" s="35">
        <f t="shared" ref="H95" si="148">G95+1</f>
        <v>45583</v>
      </c>
      <c r="I95" s="35">
        <f t="shared" ref="I95" si="149">H95+1</f>
        <v>45584</v>
      </c>
      <c r="J95" s="64"/>
      <c r="K95" s="55">
        <f>COUNTIF(C96:I96,"&lt;&gt;対象外")</f>
        <v>7</v>
      </c>
      <c r="L95" s="58">
        <f>COUNTIF(C96:I96,"*休工*")</f>
        <v>0</v>
      </c>
      <c r="M95" s="61"/>
      <c r="N95" s="52"/>
    </row>
    <row r="96" spans="2:14" s="8" customFormat="1" ht="26.25" customHeight="1">
      <c r="B96" s="17" t="s">
        <v>46</v>
      </c>
      <c r="C96" s="10"/>
      <c r="D96" s="10"/>
      <c r="E96" s="10"/>
      <c r="F96" s="10"/>
      <c r="G96" s="10"/>
      <c r="H96" s="10"/>
      <c r="I96" s="10"/>
      <c r="J96" s="65"/>
      <c r="K96" s="56"/>
      <c r="L96" s="59"/>
      <c r="M96" s="62"/>
      <c r="N96" s="53"/>
    </row>
    <row r="97" spans="2:14" s="8" customFormat="1" ht="26.25" customHeight="1" thickBot="1">
      <c r="B97" s="29" t="s">
        <v>9</v>
      </c>
      <c r="C97" s="26"/>
      <c r="D97" s="26"/>
      <c r="E97" s="26"/>
      <c r="F97" s="26"/>
      <c r="G97" s="26"/>
      <c r="H97" s="26"/>
      <c r="I97" s="26"/>
      <c r="J97" s="66"/>
      <c r="K97" s="57"/>
      <c r="L97" s="60"/>
      <c r="M97" s="63"/>
      <c r="N97" s="54"/>
    </row>
    <row r="98" spans="2:14" s="8" customFormat="1" ht="18.75" customHeight="1">
      <c r="B98" s="22" t="s">
        <v>7</v>
      </c>
      <c r="C98" s="34">
        <f>I95+1</f>
        <v>45585</v>
      </c>
      <c r="D98" s="34">
        <f>C98+1</f>
        <v>45586</v>
      </c>
      <c r="E98" s="34">
        <f t="shared" ref="E98" si="150">D98+1</f>
        <v>45587</v>
      </c>
      <c r="F98" s="34">
        <f t="shared" ref="F98" si="151">E98+1</f>
        <v>45588</v>
      </c>
      <c r="G98" s="34">
        <f t="shared" ref="G98" si="152">F98+1</f>
        <v>45589</v>
      </c>
      <c r="H98" s="34">
        <f t="shared" ref="H98" si="153">G98+1</f>
        <v>45590</v>
      </c>
      <c r="I98" s="34">
        <f t="shared" ref="I98" si="154">H98+1</f>
        <v>45591</v>
      </c>
      <c r="J98" s="52"/>
      <c r="K98" s="55">
        <f t="shared" ref="K98" si="155">COUNTIF(C99:I99,"&lt;&gt;対象外")</f>
        <v>7</v>
      </c>
      <c r="L98" s="58">
        <f>COUNTIF(C99:I99,"*休工*")</f>
        <v>0</v>
      </c>
      <c r="M98" s="61"/>
      <c r="N98" s="52"/>
    </row>
    <row r="99" spans="2:14" s="8" customFormat="1" ht="26.25" customHeight="1">
      <c r="B99" s="17" t="s">
        <v>46</v>
      </c>
      <c r="C99" s="10"/>
      <c r="D99" s="10"/>
      <c r="E99" s="10"/>
      <c r="F99" s="10"/>
      <c r="G99" s="10"/>
      <c r="H99" s="10"/>
      <c r="I99" s="10"/>
      <c r="J99" s="53"/>
      <c r="K99" s="56"/>
      <c r="L99" s="59"/>
      <c r="M99" s="62"/>
      <c r="N99" s="53"/>
    </row>
    <row r="100" spans="2:14" s="8" customFormat="1" ht="26.25" customHeight="1" thickBot="1">
      <c r="B100" s="29" t="s">
        <v>9</v>
      </c>
      <c r="C100" s="26"/>
      <c r="D100" s="26"/>
      <c r="E100" s="26"/>
      <c r="F100" s="26"/>
      <c r="G100" s="26"/>
      <c r="H100" s="26"/>
      <c r="I100" s="26"/>
      <c r="J100" s="54"/>
      <c r="K100" s="57"/>
      <c r="L100" s="60"/>
      <c r="M100" s="63"/>
      <c r="N100" s="54"/>
    </row>
    <row r="101" spans="2:14" s="8" customFormat="1" ht="18.75" customHeight="1">
      <c r="B101" s="32" t="s">
        <v>7</v>
      </c>
      <c r="C101" s="35">
        <f>I98+1</f>
        <v>45592</v>
      </c>
      <c r="D101" s="35">
        <f>C101+1</f>
        <v>45593</v>
      </c>
      <c r="E101" s="35">
        <f t="shared" ref="E101" si="156">D101+1</f>
        <v>45594</v>
      </c>
      <c r="F101" s="35">
        <f t="shared" ref="F101" si="157">E101+1</f>
        <v>45595</v>
      </c>
      <c r="G101" s="35">
        <f t="shared" ref="G101" si="158">F101+1</f>
        <v>45596</v>
      </c>
      <c r="H101" s="35">
        <f t="shared" ref="H101" si="159">G101+1</f>
        <v>45597</v>
      </c>
      <c r="I101" s="35">
        <f t="shared" ref="I101" si="160">H101+1</f>
        <v>45598</v>
      </c>
      <c r="J101" s="52"/>
      <c r="K101" s="55">
        <f t="shared" ref="K101" si="161">COUNTIF(C102:I102,"&lt;&gt;対象外")</f>
        <v>7</v>
      </c>
      <c r="L101" s="58">
        <f t="shared" ref="L101" si="162">COUNTIF(C102:I102,"*休工*")</f>
        <v>0</v>
      </c>
      <c r="M101" s="61"/>
      <c r="N101" s="52"/>
    </row>
    <row r="102" spans="2:14" s="8" customFormat="1" ht="26.25" customHeight="1">
      <c r="B102" s="17" t="s">
        <v>46</v>
      </c>
      <c r="C102" s="10"/>
      <c r="D102" s="10"/>
      <c r="E102" s="10"/>
      <c r="F102" s="10"/>
      <c r="G102" s="10"/>
      <c r="H102" s="10"/>
      <c r="I102" s="10"/>
      <c r="J102" s="53"/>
      <c r="K102" s="56"/>
      <c r="L102" s="59"/>
      <c r="M102" s="62"/>
      <c r="N102" s="53"/>
    </row>
    <row r="103" spans="2:14" s="8" customFormat="1" ht="26.25" customHeight="1" thickBot="1">
      <c r="B103" s="29" t="s">
        <v>9</v>
      </c>
      <c r="C103" s="26"/>
      <c r="D103" s="26"/>
      <c r="E103" s="26"/>
      <c r="F103" s="26"/>
      <c r="G103" s="26"/>
      <c r="H103" s="26"/>
      <c r="I103" s="26"/>
      <c r="J103" s="54"/>
      <c r="K103" s="57"/>
      <c r="L103" s="60"/>
      <c r="M103" s="63"/>
      <c r="N103" s="54"/>
    </row>
    <row r="104" spans="2:14" s="8" customFormat="1" ht="18.75" customHeight="1">
      <c r="B104" s="22" t="s">
        <v>7</v>
      </c>
      <c r="C104" s="35">
        <f>I101+1</f>
        <v>45599</v>
      </c>
      <c r="D104" s="35">
        <f>C104+1</f>
        <v>45600</v>
      </c>
      <c r="E104" s="35">
        <f t="shared" ref="E104" si="163">D104+1</f>
        <v>45601</v>
      </c>
      <c r="F104" s="35">
        <f t="shared" ref="F104" si="164">E104+1</f>
        <v>45602</v>
      </c>
      <c r="G104" s="35">
        <f t="shared" ref="G104" si="165">F104+1</f>
        <v>45603</v>
      </c>
      <c r="H104" s="35">
        <f t="shared" ref="H104" si="166">G104+1</f>
        <v>45604</v>
      </c>
      <c r="I104" s="35">
        <f t="shared" ref="I104" si="167">H104+1</f>
        <v>45605</v>
      </c>
      <c r="J104" s="52"/>
      <c r="K104" s="55">
        <f t="shared" ref="K104" si="168">COUNTIF(C105:I105,"&lt;&gt;対象外")</f>
        <v>7</v>
      </c>
      <c r="L104" s="58">
        <f t="shared" ref="L104" si="169">COUNTIF(C105:I105,"*休工*")</f>
        <v>0</v>
      </c>
      <c r="M104" s="61"/>
      <c r="N104" s="52"/>
    </row>
    <row r="105" spans="2:14" s="8" customFormat="1" ht="26.25" customHeight="1">
      <c r="B105" s="17" t="s">
        <v>46</v>
      </c>
      <c r="C105" s="10"/>
      <c r="D105" s="10"/>
      <c r="E105" s="10"/>
      <c r="F105" s="10"/>
      <c r="G105" s="10"/>
      <c r="H105" s="10"/>
      <c r="I105" s="10"/>
      <c r="J105" s="53"/>
      <c r="K105" s="56"/>
      <c r="L105" s="59"/>
      <c r="M105" s="62"/>
      <c r="N105" s="53"/>
    </row>
    <row r="106" spans="2:14" s="8" customFormat="1" ht="26.25" customHeight="1" thickBot="1">
      <c r="B106" s="29" t="s">
        <v>9</v>
      </c>
      <c r="C106" s="26"/>
      <c r="D106" s="26"/>
      <c r="E106" s="26"/>
      <c r="F106" s="26"/>
      <c r="G106" s="26"/>
      <c r="H106" s="26"/>
      <c r="I106" s="26"/>
      <c r="J106" s="54"/>
      <c r="K106" s="57"/>
      <c r="L106" s="60"/>
      <c r="M106" s="63"/>
      <c r="N106" s="54"/>
    </row>
    <row r="107" spans="2:14" s="8" customFormat="1" ht="18.75" customHeight="1">
      <c r="B107" s="32" t="s">
        <v>7</v>
      </c>
      <c r="C107" s="35">
        <f>I104+1</f>
        <v>45606</v>
      </c>
      <c r="D107" s="35">
        <f>C107+1</f>
        <v>45607</v>
      </c>
      <c r="E107" s="35">
        <f t="shared" ref="E107" si="170">D107+1</f>
        <v>45608</v>
      </c>
      <c r="F107" s="35">
        <f t="shared" ref="F107" si="171">E107+1</f>
        <v>45609</v>
      </c>
      <c r="G107" s="35">
        <f t="shared" ref="G107" si="172">F107+1</f>
        <v>45610</v>
      </c>
      <c r="H107" s="35">
        <f t="shared" ref="H107" si="173">G107+1</f>
        <v>45611</v>
      </c>
      <c r="I107" s="35">
        <f t="shared" ref="I107" si="174">H107+1</f>
        <v>45612</v>
      </c>
      <c r="J107" s="52"/>
      <c r="K107" s="55">
        <f t="shared" ref="K107" si="175">COUNTIF(C108:I108,"&lt;&gt;対象外")</f>
        <v>7</v>
      </c>
      <c r="L107" s="58">
        <f t="shared" ref="L107" si="176">COUNTIF(C108:I108,"*休工*")</f>
        <v>0</v>
      </c>
      <c r="M107" s="61"/>
      <c r="N107" s="52"/>
    </row>
    <row r="108" spans="2:14" s="8" customFormat="1" ht="26.25" customHeight="1">
      <c r="B108" s="17" t="s">
        <v>46</v>
      </c>
      <c r="C108" s="10"/>
      <c r="D108" s="10"/>
      <c r="E108" s="10"/>
      <c r="F108" s="10"/>
      <c r="G108" s="10"/>
      <c r="H108" s="10"/>
      <c r="I108" s="10"/>
      <c r="J108" s="53"/>
      <c r="K108" s="56"/>
      <c r="L108" s="59"/>
      <c r="M108" s="62"/>
      <c r="N108" s="53"/>
    </row>
    <row r="109" spans="2:14" s="8" customFormat="1" ht="26.25" customHeight="1" thickBot="1">
      <c r="B109" s="29" t="s">
        <v>9</v>
      </c>
      <c r="C109" s="26"/>
      <c r="D109" s="26"/>
      <c r="E109" s="26"/>
      <c r="F109" s="26"/>
      <c r="G109" s="26"/>
      <c r="H109" s="26"/>
      <c r="I109" s="26"/>
      <c r="J109" s="54"/>
      <c r="K109" s="57"/>
      <c r="L109" s="60"/>
      <c r="M109" s="63"/>
      <c r="N109" s="54"/>
    </row>
    <row r="110" spans="2:14" s="8" customFormat="1" ht="18.75" customHeight="1">
      <c r="B110" s="32" t="s">
        <v>41</v>
      </c>
      <c r="C110" s="35">
        <f>I107+1</f>
        <v>45613</v>
      </c>
      <c r="D110" s="35">
        <f>C110+1</f>
        <v>45614</v>
      </c>
      <c r="E110" s="35">
        <f t="shared" ref="E110" si="177">D110+1</f>
        <v>45615</v>
      </c>
      <c r="F110" s="35">
        <f t="shared" ref="F110" si="178">E110+1</f>
        <v>45616</v>
      </c>
      <c r="G110" s="35">
        <f t="shared" ref="G110" si="179">F110+1</f>
        <v>45617</v>
      </c>
      <c r="H110" s="35">
        <f t="shared" ref="H110" si="180">G110+1</f>
        <v>45618</v>
      </c>
      <c r="I110" s="35">
        <f t="shared" ref="I110" si="181">H110+1</f>
        <v>45619</v>
      </c>
      <c r="J110" s="52"/>
      <c r="K110" s="55">
        <f t="shared" ref="K110" si="182">COUNTIF(C111:I111,"&lt;&gt;対象外")</f>
        <v>7</v>
      </c>
      <c r="L110" s="58">
        <f t="shared" ref="L110" si="183">COUNTIF(C111:I111,"*休工*")</f>
        <v>0</v>
      </c>
      <c r="M110" s="61"/>
      <c r="N110" s="52"/>
    </row>
    <row r="111" spans="2:14" s="8" customFormat="1" ht="26.25" customHeight="1">
      <c r="B111" s="17" t="s">
        <v>46</v>
      </c>
      <c r="C111" s="10"/>
      <c r="D111" s="10"/>
      <c r="E111" s="10"/>
      <c r="F111" s="10"/>
      <c r="G111" s="10"/>
      <c r="H111" s="10"/>
      <c r="I111" s="10"/>
      <c r="J111" s="53"/>
      <c r="K111" s="56"/>
      <c r="L111" s="59"/>
      <c r="M111" s="62"/>
      <c r="N111" s="53"/>
    </row>
    <row r="112" spans="2:14" s="8" customFormat="1" ht="26.25" customHeight="1" thickBot="1">
      <c r="B112" s="29" t="s">
        <v>9</v>
      </c>
      <c r="C112" s="26"/>
      <c r="D112" s="26"/>
      <c r="E112" s="26"/>
      <c r="F112" s="26"/>
      <c r="G112" s="26"/>
      <c r="H112" s="26"/>
      <c r="I112" s="26"/>
      <c r="J112" s="54"/>
      <c r="K112" s="57"/>
      <c r="L112" s="60"/>
      <c r="M112" s="63"/>
      <c r="N112" s="54"/>
    </row>
    <row r="113" spans="2:14" s="8" customFormat="1" ht="18.75" customHeight="1">
      <c r="B113" s="22" t="s">
        <v>7</v>
      </c>
      <c r="C113" s="35">
        <f>I110+1</f>
        <v>45620</v>
      </c>
      <c r="D113" s="35">
        <f>C113+1</f>
        <v>45621</v>
      </c>
      <c r="E113" s="35">
        <f t="shared" ref="E113" si="184">D113+1</f>
        <v>45622</v>
      </c>
      <c r="F113" s="35">
        <f t="shared" ref="F113" si="185">E113+1</f>
        <v>45623</v>
      </c>
      <c r="G113" s="35">
        <f t="shared" ref="G113" si="186">F113+1</f>
        <v>45624</v>
      </c>
      <c r="H113" s="35">
        <f t="shared" ref="H113" si="187">G113+1</f>
        <v>45625</v>
      </c>
      <c r="I113" s="35">
        <f t="shared" ref="I113" si="188">H113+1</f>
        <v>45626</v>
      </c>
      <c r="J113" s="52"/>
      <c r="K113" s="55">
        <f t="shared" ref="K113" si="189">COUNTIF(C114:I114,"&lt;&gt;対象外")</f>
        <v>7</v>
      </c>
      <c r="L113" s="58">
        <f t="shared" ref="L113" si="190">COUNTIF(C114:I114,"*休工*")</f>
        <v>0</v>
      </c>
      <c r="M113" s="61"/>
      <c r="N113" s="52"/>
    </row>
    <row r="114" spans="2:14" s="8" customFormat="1" ht="26.25" customHeight="1">
      <c r="B114" s="17" t="s">
        <v>46</v>
      </c>
      <c r="C114" s="10"/>
      <c r="D114" s="10"/>
      <c r="E114" s="10"/>
      <c r="F114" s="10"/>
      <c r="G114" s="10"/>
      <c r="H114" s="10"/>
      <c r="I114" s="10"/>
      <c r="J114" s="53"/>
      <c r="K114" s="56"/>
      <c r="L114" s="59"/>
      <c r="M114" s="62"/>
      <c r="N114" s="53"/>
    </row>
    <row r="115" spans="2:14" s="8" customFormat="1" ht="26.25" customHeight="1" thickBot="1">
      <c r="B115" s="29" t="s">
        <v>9</v>
      </c>
      <c r="C115" s="26"/>
      <c r="D115" s="26"/>
      <c r="E115" s="26"/>
      <c r="F115" s="26"/>
      <c r="G115" s="26"/>
      <c r="H115" s="26"/>
      <c r="I115" s="26"/>
      <c r="J115" s="54"/>
      <c r="K115" s="57"/>
      <c r="L115" s="60"/>
      <c r="M115" s="63"/>
      <c r="N115" s="54"/>
    </row>
    <row r="116" spans="2:14" s="8" customFormat="1" ht="18.75" customHeight="1">
      <c r="B116" s="32" t="s">
        <v>7</v>
      </c>
      <c r="C116" s="35">
        <f>I113+1</f>
        <v>45627</v>
      </c>
      <c r="D116" s="35">
        <f>C116+1</f>
        <v>45628</v>
      </c>
      <c r="E116" s="35">
        <f t="shared" ref="E116" si="191">D116+1</f>
        <v>45629</v>
      </c>
      <c r="F116" s="35">
        <f t="shared" ref="F116" si="192">E116+1</f>
        <v>45630</v>
      </c>
      <c r="G116" s="35">
        <f t="shared" ref="G116" si="193">F116+1</f>
        <v>45631</v>
      </c>
      <c r="H116" s="35">
        <f t="shared" ref="H116" si="194">G116+1</f>
        <v>45632</v>
      </c>
      <c r="I116" s="35">
        <f t="shared" ref="I116" si="195">H116+1</f>
        <v>45633</v>
      </c>
      <c r="J116" s="52"/>
      <c r="K116" s="55">
        <f t="shared" ref="K116" si="196">COUNTIF(C117:I117,"&lt;&gt;対象外")</f>
        <v>7</v>
      </c>
      <c r="L116" s="58">
        <f t="shared" ref="L116" si="197">COUNTIF(C117:I117,"*休工*")</f>
        <v>0</v>
      </c>
      <c r="M116" s="61"/>
      <c r="N116" s="52"/>
    </row>
    <row r="117" spans="2:14" s="8" customFormat="1" ht="26.25" customHeight="1">
      <c r="B117" s="17" t="s">
        <v>46</v>
      </c>
      <c r="C117" s="10"/>
      <c r="D117" s="10"/>
      <c r="E117" s="10"/>
      <c r="F117" s="10"/>
      <c r="G117" s="10"/>
      <c r="H117" s="10"/>
      <c r="I117" s="10"/>
      <c r="J117" s="53"/>
      <c r="K117" s="56"/>
      <c r="L117" s="59"/>
      <c r="M117" s="62"/>
      <c r="N117" s="53"/>
    </row>
    <row r="118" spans="2:14" s="8" customFormat="1" ht="26.25" customHeight="1" thickBot="1">
      <c r="B118" s="29" t="s">
        <v>9</v>
      </c>
      <c r="C118" s="26"/>
      <c r="D118" s="26"/>
      <c r="E118" s="26"/>
      <c r="F118" s="26"/>
      <c r="G118" s="26"/>
      <c r="H118" s="26"/>
      <c r="I118" s="26"/>
      <c r="J118" s="54"/>
      <c r="K118" s="57"/>
      <c r="L118" s="60"/>
      <c r="M118" s="63"/>
      <c r="N118" s="54"/>
    </row>
    <row r="119" spans="2:14" s="8" customFormat="1" ht="18.75" customHeight="1">
      <c r="B119" s="22" t="s">
        <v>7</v>
      </c>
      <c r="C119" s="35">
        <f>I116+1</f>
        <v>45634</v>
      </c>
      <c r="D119" s="35">
        <f>C119+1</f>
        <v>45635</v>
      </c>
      <c r="E119" s="35">
        <f t="shared" ref="E119" si="198">D119+1</f>
        <v>45636</v>
      </c>
      <c r="F119" s="35">
        <f t="shared" ref="F119" si="199">E119+1</f>
        <v>45637</v>
      </c>
      <c r="G119" s="35">
        <f t="shared" ref="G119" si="200">F119+1</f>
        <v>45638</v>
      </c>
      <c r="H119" s="35">
        <f t="shared" ref="H119" si="201">G119+1</f>
        <v>45639</v>
      </c>
      <c r="I119" s="35">
        <f t="shared" ref="I119" si="202">H119+1</f>
        <v>45640</v>
      </c>
      <c r="J119" s="52"/>
      <c r="K119" s="55">
        <f t="shared" ref="K119" si="203">COUNTIF(C120:I120,"&lt;&gt;対象外")</f>
        <v>7</v>
      </c>
      <c r="L119" s="58">
        <f t="shared" ref="L119" si="204">COUNTIF(C120:I120,"*休工*")</f>
        <v>0</v>
      </c>
      <c r="M119" s="61"/>
      <c r="N119" s="52"/>
    </row>
    <row r="120" spans="2:14" s="8" customFormat="1" ht="26.25" customHeight="1">
      <c r="B120" s="17" t="s">
        <v>46</v>
      </c>
      <c r="C120" s="10"/>
      <c r="D120" s="10"/>
      <c r="E120" s="10"/>
      <c r="F120" s="10"/>
      <c r="G120" s="10"/>
      <c r="H120" s="10"/>
      <c r="I120" s="10"/>
      <c r="J120" s="53"/>
      <c r="K120" s="56"/>
      <c r="L120" s="59"/>
      <c r="M120" s="62"/>
      <c r="N120" s="53"/>
    </row>
    <row r="121" spans="2:14" s="8" customFormat="1" ht="26.25" customHeight="1" thickBot="1">
      <c r="B121" s="29" t="s">
        <v>9</v>
      </c>
      <c r="C121" s="26"/>
      <c r="D121" s="26"/>
      <c r="E121" s="26"/>
      <c r="F121" s="26"/>
      <c r="G121" s="26"/>
      <c r="H121" s="26"/>
      <c r="I121" s="26"/>
      <c r="J121" s="54"/>
      <c r="K121" s="57"/>
      <c r="L121" s="60"/>
      <c r="M121" s="63"/>
      <c r="N121" s="54"/>
    </row>
    <row r="122" spans="2:14" s="8" customFormat="1" ht="18.75" customHeight="1">
      <c r="B122" s="32" t="s">
        <v>41</v>
      </c>
      <c r="C122" s="35">
        <f>I119+1</f>
        <v>45641</v>
      </c>
      <c r="D122" s="35">
        <f>C122+1</f>
        <v>45642</v>
      </c>
      <c r="E122" s="35">
        <f t="shared" ref="E122" si="205">D122+1</f>
        <v>45643</v>
      </c>
      <c r="F122" s="35">
        <f t="shared" ref="F122" si="206">E122+1</f>
        <v>45644</v>
      </c>
      <c r="G122" s="35">
        <f t="shared" ref="G122" si="207">F122+1</f>
        <v>45645</v>
      </c>
      <c r="H122" s="35">
        <f t="shared" ref="H122" si="208">G122+1</f>
        <v>45646</v>
      </c>
      <c r="I122" s="35">
        <f t="shared" ref="I122" si="209">H122+1</f>
        <v>45647</v>
      </c>
      <c r="J122" s="64"/>
      <c r="K122" s="55">
        <f>COUNTIF(C123:I123,"&lt;&gt;対象外")</f>
        <v>7</v>
      </c>
      <c r="L122" s="58">
        <f>COUNTIF(C123:I123,"*休工*")</f>
        <v>0</v>
      </c>
      <c r="M122" s="61"/>
      <c r="N122" s="52"/>
    </row>
    <row r="123" spans="2:14" s="8" customFormat="1" ht="26.25" customHeight="1">
      <c r="B123" s="17" t="s">
        <v>46</v>
      </c>
      <c r="C123" s="10"/>
      <c r="D123" s="10"/>
      <c r="E123" s="10"/>
      <c r="F123" s="10"/>
      <c r="G123" s="10"/>
      <c r="H123" s="10"/>
      <c r="I123" s="10"/>
      <c r="J123" s="65"/>
      <c r="K123" s="56"/>
      <c r="L123" s="59"/>
      <c r="M123" s="62"/>
      <c r="N123" s="53"/>
    </row>
    <row r="124" spans="2:14" s="8" customFormat="1" ht="26.25" customHeight="1" thickBot="1">
      <c r="B124" s="29" t="s">
        <v>9</v>
      </c>
      <c r="C124" s="26"/>
      <c r="D124" s="26"/>
      <c r="E124" s="26"/>
      <c r="F124" s="26"/>
      <c r="G124" s="26"/>
      <c r="H124" s="26"/>
      <c r="I124" s="26"/>
      <c r="J124" s="66"/>
      <c r="K124" s="57"/>
      <c r="L124" s="60"/>
      <c r="M124" s="63"/>
      <c r="N124" s="54"/>
    </row>
    <row r="125" spans="2:14" s="8" customFormat="1" ht="18.75" customHeight="1">
      <c r="B125" s="22" t="s">
        <v>7</v>
      </c>
      <c r="C125" s="34">
        <f>I122+1</f>
        <v>45648</v>
      </c>
      <c r="D125" s="34">
        <f>C125+1</f>
        <v>45649</v>
      </c>
      <c r="E125" s="34">
        <f t="shared" ref="E125" si="210">D125+1</f>
        <v>45650</v>
      </c>
      <c r="F125" s="34">
        <f t="shared" ref="F125" si="211">E125+1</f>
        <v>45651</v>
      </c>
      <c r="G125" s="34">
        <f t="shared" ref="G125" si="212">F125+1</f>
        <v>45652</v>
      </c>
      <c r="H125" s="34">
        <f t="shared" ref="H125" si="213">G125+1</f>
        <v>45653</v>
      </c>
      <c r="I125" s="34">
        <f t="shared" ref="I125" si="214">H125+1</f>
        <v>45654</v>
      </c>
      <c r="J125" s="52"/>
      <c r="K125" s="55">
        <f t="shared" ref="K125" si="215">COUNTIF(C126:I126,"&lt;&gt;対象外")</f>
        <v>7</v>
      </c>
      <c r="L125" s="58">
        <f>COUNTIF(C126:I126,"*休工*")</f>
        <v>0</v>
      </c>
      <c r="M125" s="61"/>
      <c r="N125" s="52"/>
    </row>
    <row r="126" spans="2:14" s="8" customFormat="1" ht="26.25" customHeight="1">
      <c r="B126" s="17" t="s">
        <v>46</v>
      </c>
      <c r="C126" s="10"/>
      <c r="D126" s="10"/>
      <c r="E126" s="10"/>
      <c r="F126" s="10"/>
      <c r="G126" s="10"/>
      <c r="H126" s="10"/>
      <c r="I126" s="10"/>
      <c r="J126" s="53"/>
      <c r="K126" s="56"/>
      <c r="L126" s="59"/>
      <c r="M126" s="62"/>
      <c r="N126" s="53"/>
    </row>
    <row r="127" spans="2:14" s="8" customFormat="1" ht="26.25" customHeight="1" thickBot="1">
      <c r="B127" s="29" t="s">
        <v>9</v>
      </c>
      <c r="C127" s="26"/>
      <c r="D127" s="26"/>
      <c r="E127" s="26"/>
      <c r="F127" s="26"/>
      <c r="G127" s="26"/>
      <c r="H127" s="26"/>
      <c r="I127" s="26"/>
      <c r="J127" s="54"/>
      <c r="K127" s="57"/>
      <c r="L127" s="60"/>
      <c r="M127" s="63"/>
      <c r="N127" s="54"/>
    </row>
    <row r="128" spans="2:14" s="8" customFormat="1" ht="18.75" customHeight="1">
      <c r="B128" s="32" t="s">
        <v>7</v>
      </c>
      <c r="C128" s="35">
        <f>I125+1</f>
        <v>45655</v>
      </c>
      <c r="D128" s="35">
        <f>C128+1</f>
        <v>45656</v>
      </c>
      <c r="E128" s="35">
        <f t="shared" ref="E128" si="216">D128+1</f>
        <v>45657</v>
      </c>
      <c r="F128" s="35">
        <f t="shared" ref="F128" si="217">E128+1</f>
        <v>45658</v>
      </c>
      <c r="G128" s="35">
        <f t="shared" ref="G128" si="218">F128+1</f>
        <v>45659</v>
      </c>
      <c r="H128" s="35">
        <f t="shared" ref="H128" si="219">G128+1</f>
        <v>45660</v>
      </c>
      <c r="I128" s="35">
        <f t="shared" ref="I128" si="220">H128+1</f>
        <v>45661</v>
      </c>
      <c r="J128" s="52"/>
      <c r="K128" s="55">
        <f t="shared" ref="K128" si="221">COUNTIF(C129:I129,"&lt;&gt;対象外")</f>
        <v>7</v>
      </c>
      <c r="L128" s="58">
        <f t="shared" ref="L128" si="222">COUNTIF(C129:I129,"*休工*")</f>
        <v>0</v>
      </c>
      <c r="M128" s="61"/>
      <c r="N128" s="52"/>
    </row>
    <row r="129" spans="2:14" s="8" customFormat="1" ht="26.25" customHeight="1">
      <c r="B129" s="17" t="s">
        <v>46</v>
      </c>
      <c r="C129" s="10"/>
      <c r="D129" s="10"/>
      <c r="E129" s="10"/>
      <c r="F129" s="10"/>
      <c r="G129" s="10"/>
      <c r="H129" s="10"/>
      <c r="I129" s="10"/>
      <c r="J129" s="53"/>
      <c r="K129" s="56"/>
      <c r="L129" s="59"/>
      <c r="M129" s="62"/>
      <c r="N129" s="53"/>
    </row>
    <row r="130" spans="2:14" s="8" customFormat="1" ht="26.25" customHeight="1" thickBot="1">
      <c r="B130" s="29" t="s">
        <v>9</v>
      </c>
      <c r="C130" s="26"/>
      <c r="D130" s="26"/>
      <c r="E130" s="26"/>
      <c r="F130" s="26"/>
      <c r="G130" s="26"/>
      <c r="H130" s="26"/>
      <c r="I130" s="26"/>
      <c r="J130" s="54"/>
      <c r="K130" s="57"/>
      <c r="L130" s="60"/>
      <c r="M130" s="63"/>
      <c r="N130" s="54"/>
    </row>
    <row r="131" spans="2:14" s="8" customFormat="1" ht="18.75" customHeight="1">
      <c r="B131" s="22" t="s">
        <v>7</v>
      </c>
      <c r="C131" s="35">
        <f>I128+1</f>
        <v>45662</v>
      </c>
      <c r="D131" s="35">
        <f>C131+1</f>
        <v>45663</v>
      </c>
      <c r="E131" s="35">
        <f t="shared" ref="E131" si="223">D131+1</f>
        <v>45664</v>
      </c>
      <c r="F131" s="35">
        <f t="shared" ref="F131" si="224">E131+1</f>
        <v>45665</v>
      </c>
      <c r="G131" s="35">
        <f t="shared" ref="G131" si="225">F131+1</f>
        <v>45666</v>
      </c>
      <c r="H131" s="35">
        <f t="shared" ref="H131" si="226">G131+1</f>
        <v>45667</v>
      </c>
      <c r="I131" s="35">
        <f t="shared" ref="I131" si="227">H131+1</f>
        <v>45668</v>
      </c>
      <c r="J131" s="52"/>
      <c r="K131" s="55">
        <f t="shared" ref="K131" si="228">COUNTIF(C132:I132,"&lt;&gt;対象外")</f>
        <v>7</v>
      </c>
      <c r="L131" s="58">
        <f t="shared" ref="L131" si="229">COUNTIF(C132:I132,"*休工*")</f>
        <v>0</v>
      </c>
      <c r="M131" s="61"/>
      <c r="N131" s="52"/>
    </row>
    <row r="132" spans="2:14" s="8" customFormat="1" ht="26.25" customHeight="1">
      <c r="B132" s="17" t="s">
        <v>46</v>
      </c>
      <c r="C132" s="10"/>
      <c r="D132" s="10"/>
      <c r="E132" s="10"/>
      <c r="F132" s="10"/>
      <c r="G132" s="10"/>
      <c r="H132" s="10"/>
      <c r="I132" s="10"/>
      <c r="J132" s="53"/>
      <c r="K132" s="56"/>
      <c r="L132" s="59"/>
      <c r="M132" s="62"/>
      <c r="N132" s="53"/>
    </row>
    <row r="133" spans="2:14" s="8" customFormat="1" ht="26.25" customHeight="1" thickBot="1">
      <c r="B133" s="29" t="s">
        <v>9</v>
      </c>
      <c r="C133" s="26"/>
      <c r="D133" s="26"/>
      <c r="E133" s="26"/>
      <c r="F133" s="26"/>
      <c r="G133" s="26"/>
      <c r="H133" s="26"/>
      <c r="I133" s="26"/>
      <c r="J133" s="54"/>
      <c r="K133" s="57"/>
      <c r="L133" s="60"/>
      <c r="M133" s="63"/>
      <c r="N133" s="54"/>
    </row>
    <row r="134" spans="2:14" s="8" customFormat="1" ht="18.75" customHeight="1">
      <c r="B134" s="32" t="s">
        <v>7</v>
      </c>
      <c r="C134" s="35">
        <f>I131+1</f>
        <v>45669</v>
      </c>
      <c r="D134" s="35">
        <f>C134+1</f>
        <v>45670</v>
      </c>
      <c r="E134" s="35">
        <f t="shared" ref="E134" si="230">D134+1</f>
        <v>45671</v>
      </c>
      <c r="F134" s="35">
        <f t="shared" ref="F134" si="231">E134+1</f>
        <v>45672</v>
      </c>
      <c r="G134" s="35">
        <f t="shared" ref="G134" si="232">F134+1</f>
        <v>45673</v>
      </c>
      <c r="H134" s="35">
        <f t="shared" ref="H134" si="233">G134+1</f>
        <v>45674</v>
      </c>
      <c r="I134" s="35">
        <f t="shared" ref="I134" si="234">H134+1</f>
        <v>45675</v>
      </c>
      <c r="J134" s="52"/>
      <c r="K134" s="55">
        <f t="shared" ref="K134" si="235">COUNTIF(C135:I135,"&lt;&gt;対象外")</f>
        <v>7</v>
      </c>
      <c r="L134" s="58">
        <f t="shared" ref="L134" si="236">COUNTIF(C135:I135,"*休工*")</f>
        <v>0</v>
      </c>
      <c r="M134" s="61"/>
      <c r="N134" s="52"/>
    </row>
    <row r="135" spans="2:14" s="8" customFormat="1" ht="26.25" customHeight="1">
      <c r="B135" s="17" t="s">
        <v>46</v>
      </c>
      <c r="C135" s="10"/>
      <c r="D135" s="10"/>
      <c r="E135" s="10"/>
      <c r="F135" s="10"/>
      <c r="G135" s="10"/>
      <c r="H135" s="10"/>
      <c r="I135" s="10"/>
      <c r="J135" s="53"/>
      <c r="K135" s="56"/>
      <c r="L135" s="59"/>
      <c r="M135" s="62"/>
      <c r="N135" s="53"/>
    </row>
    <row r="136" spans="2:14" s="8" customFormat="1" ht="26.25" customHeight="1" thickBot="1">
      <c r="B136" s="29" t="s">
        <v>9</v>
      </c>
      <c r="C136" s="26"/>
      <c r="D136" s="26"/>
      <c r="E136" s="26"/>
      <c r="F136" s="26"/>
      <c r="G136" s="26"/>
      <c r="H136" s="26"/>
      <c r="I136" s="26"/>
      <c r="J136" s="54"/>
      <c r="K136" s="57"/>
      <c r="L136" s="60"/>
      <c r="M136" s="63"/>
      <c r="N136" s="54"/>
    </row>
    <row r="137" spans="2:14" s="8" customFormat="1" ht="18.75" customHeight="1">
      <c r="B137" s="32" t="s">
        <v>41</v>
      </c>
      <c r="C137" s="35">
        <f>I134+1</f>
        <v>45676</v>
      </c>
      <c r="D137" s="35">
        <f>C137+1</f>
        <v>45677</v>
      </c>
      <c r="E137" s="35">
        <f t="shared" ref="E137" si="237">D137+1</f>
        <v>45678</v>
      </c>
      <c r="F137" s="35">
        <f t="shared" ref="F137" si="238">E137+1</f>
        <v>45679</v>
      </c>
      <c r="G137" s="35">
        <f t="shared" ref="G137" si="239">F137+1</f>
        <v>45680</v>
      </c>
      <c r="H137" s="35">
        <f t="shared" ref="H137" si="240">G137+1</f>
        <v>45681</v>
      </c>
      <c r="I137" s="35">
        <f t="shared" ref="I137" si="241">H137+1</f>
        <v>45682</v>
      </c>
      <c r="J137" s="52"/>
      <c r="K137" s="55">
        <f t="shared" ref="K137" si="242">COUNTIF(C138:I138,"&lt;&gt;対象外")</f>
        <v>7</v>
      </c>
      <c r="L137" s="58">
        <f t="shared" ref="L137" si="243">COUNTIF(C138:I138,"*休工*")</f>
        <v>0</v>
      </c>
      <c r="M137" s="61"/>
      <c r="N137" s="52"/>
    </row>
    <row r="138" spans="2:14" s="8" customFormat="1" ht="26.25" customHeight="1">
      <c r="B138" s="17" t="s">
        <v>46</v>
      </c>
      <c r="C138" s="10"/>
      <c r="D138" s="10"/>
      <c r="E138" s="10"/>
      <c r="F138" s="10"/>
      <c r="G138" s="10"/>
      <c r="H138" s="10"/>
      <c r="I138" s="10"/>
      <c r="J138" s="53"/>
      <c r="K138" s="56"/>
      <c r="L138" s="59"/>
      <c r="M138" s="62"/>
      <c r="N138" s="53"/>
    </row>
    <row r="139" spans="2:14" s="8" customFormat="1" ht="26.25" customHeight="1" thickBot="1">
      <c r="B139" s="29" t="s">
        <v>9</v>
      </c>
      <c r="C139" s="26"/>
      <c r="D139" s="26"/>
      <c r="E139" s="26"/>
      <c r="F139" s="26"/>
      <c r="G139" s="26"/>
      <c r="H139" s="26"/>
      <c r="I139" s="26"/>
      <c r="J139" s="54"/>
      <c r="K139" s="57"/>
      <c r="L139" s="60"/>
      <c r="M139" s="63"/>
      <c r="N139" s="54"/>
    </row>
    <row r="140" spans="2:14" s="8" customFormat="1" ht="18.75" customHeight="1">
      <c r="B140" s="22" t="s">
        <v>7</v>
      </c>
      <c r="C140" s="35">
        <f>I137+1</f>
        <v>45683</v>
      </c>
      <c r="D140" s="35">
        <f>C140+1</f>
        <v>45684</v>
      </c>
      <c r="E140" s="35">
        <f t="shared" ref="E140" si="244">D140+1</f>
        <v>45685</v>
      </c>
      <c r="F140" s="35">
        <f t="shared" ref="F140" si="245">E140+1</f>
        <v>45686</v>
      </c>
      <c r="G140" s="35">
        <f t="shared" ref="G140" si="246">F140+1</f>
        <v>45687</v>
      </c>
      <c r="H140" s="35">
        <f t="shared" ref="H140" si="247">G140+1</f>
        <v>45688</v>
      </c>
      <c r="I140" s="35">
        <f t="shared" ref="I140" si="248">H140+1</f>
        <v>45689</v>
      </c>
      <c r="J140" s="52"/>
      <c r="K140" s="55">
        <f t="shared" ref="K140" si="249">COUNTIF(C141:I141,"&lt;&gt;対象外")</f>
        <v>7</v>
      </c>
      <c r="L140" s="58">
        <f t="shared" ref="L140" si="250">COUNTIF(C141:I141,"*休工*")</f>
        <v>0</v>
      </c>
      <c r="M140" s="61"/>
      <c r="N140" s="52"/>
    </row>
    <row r="141" spans="2:14" s="8" customFormat="1" ht="26.25" customHeight="1">
      <c r="B141" s="17" t="s">
        <v>46</v>
      </c>
      <c r="C141" s="10"/>
      <c r="D141" s="10"/>
      <c r="E141" s="10"/>
      <c r="F141" s="10"/>
      <c r="G141" s="10"/>
      <c r="H141" s="10"/>
      <c r="I141" s="10"/>
      <c r="J141" s="53"/>
      <c r="K141" s="56"/>
      <c r="L141" s="59"/>
      <c r="M141" s="62"/>
      <c r="N141" s="53"/>
    </row>
    <row r="142" spans="2:14" s="8" customFormat="1" ht="26.25" customHeight="1" thickBot="1">
      <c r="B142" s="29" t="s">
        <v>9</v>
      </c>
      <c r="C142" s="26"/>
      <c r="D142" s="26"/>
      <c r="E142" s="26"/>
      <c r="F142" s="26"/>
      <c r="G142" s="26"/>
      <c r="H142" s="26"/>
      <c r="I142" s="26"/>
      <c r="J142" s="54"/>
      <c r="K142" s="57"/>
      <c r="L142" s="60"/>
      <c r="M142" s="63"/>
      <c r="N142" s="54"/>
    </row>
    <row r="143" spans="2:14" s="8" customFormat="1" ht="18.75" customHeight="1">
      <c r="B143" s="32" t="s">
        <v>7</v>
      </c>
      <c r="C143" s="35">
        <f>I140+1</f>
        <v>45690</v>
      </c>
      <c r="D143" s="35">
        <f>C143+1</f>
        <v>45691</v>
      </c>
      <c r="E143" s="35">
        <f t="shared" ref="E143" si="251">D143+1</f>
        <v>45692</v>
      </c>
      <c r="F143" s="35">
        <f t="shared" ref="F143" si="252">E143+1</f>
        <v>45693</v>
      </c>
      <c r="G143" s="35">
        <f t="shared" ref="G143" si="253">F143+1</f>
        <v>45694</v>
      </c>
      <c r="H143" s="35">
        <f t="shared" ref="H143" si="254">G143+1</f>
        <v>45695</v>
      </c>
      <c r="I143" s="35">
        <f t="shared" ref="I143" si="255">H143+1</f>
        <v>45696</v>
      </c>
      <c r="J143" s="52"/>
      <c r="K143" s="55">
        <f t="shared" ref="K143" si="256">COUNTIF(C144:I144,"&lt;&gt;対象外")</f>
        <v>7</v>
      </c>
      <c r="L143" s="58">
        <f t="shared" ref="L143" si="257">COUNTIF(C144:I144,"*休工*")</f>
        <v>0</v>
      </c>
      <c r="M143" s="61"/>
      <c r="N143" s="52"/>
    </row>
    <row r="144" spans="2:14" s="8" customFormat="1" ht="26.25" customHeight="1">
      <c r="B144" s="17" t="s">
        <v>46</v>
      </c>
      <c r="C144" s="10"/>
      <c r="D144" s="10"/>
      <c r="E144" s="10"/>
      <c r="F144" s="10"/>
      <c r="G144" s="10"/>
      <c r="H144" s="10"/>
      <c r="I144" s="10"/>
      <c r="J144" s="53"/>
      <c r="K144" s="56"/>
      <c r="L144" s="59"/>
      <c r="M144" s="62"/>
      <c r="N144" s="53"/>
    </row>
    <row r="145" spans="2:14" s="8" customFormat="1" ht="26.25" customHeight="1" thickBot="1">
      <c r="B145" s="29" t="s">
        <v>9</v>
      </c>
      <c r="C145" s="26"/>
      <c r="D145" s="26"/>
      <c r="E145" s="26"/>
      <c r="F145" s="26"/>
      <c r="G145" s="26"/>
      <c r="H145" s="26"/>
      <c r="I145" s="26"/>
      <c r="J145" s="54"/>
      <c r="K145" s="57"/>
      <c r="L145" s="60"/>
      <c r="M145" s="63"/>
      <c r="N145" s="54"/>
    </row>
    <row r="146" spans="2:14" s="8" customFormat="1" ht="18.75" customHeight="1">
      <c r="B146" s="22" t="s">
        <v>7</v>
      </c>
      <c r="C146" s="35">
        <f>I143+1</f>
        <v>45697</v>
      </c>
      <c r="D146" s="35">
        <f>C146+1</f>
        <v>45698</v>
      </c>
      <c r="E146" s="35">
        <f t="shared" ref="E146" si="258">D146+1</f>
        <v>45699</v>
      </c>
      <c r="F146" s="35">
        <f t="shared" ref="F146" si="259">E146+1</f>
        <v>45700</v>
      </c>
      <c r="G146" s="35">
        <f t="shared" ref="G146" si="260">F146+1</f>
        <v>45701</v>
      </c>
      <c r="H146" s="35">
        <f t="shared" ref="H146" si="261">G146+1</f>
        <v>45702</v>
      </c>
      <c r="I146" s="35">
        <f t="shared" ref="I146" si="262">H146+1</f>
        <v>45703</v>
      </c>
      <c r="J146" s="52"/>
      <c r="K146" s="55">
        <f t="shared" ref="K146" si="263">COUNTIF(C147:I147,"&lt;&gt;対象外")</f>
        <v>7</v>
      </c>
      <c r="L146" s="58">
        <f t="shared" ref="L146" si="264">COUNTIF(C147:I147,"*休工*")</f>
        <v>0</v>
      </c>
      <c r="M146" s="61"/>
      <c r="N146" s="52"/>
    </row>
    <row r="147" spans="2:14" s="8" customFormat="1" ht="26.25" customHeight="1">
      <c r="B147" s="17" t="s">
        <v>46</v>
      </c>
      <c r="C147" s="10"/>
      <c r="D147" s="10"/>
      <c r="E147" s="10"/>
      <c r="F147" s="10"/>
      <c r="G147" s="10"/>
      <c r="H147" s="10"/>
      <c r="I147" s="10"/>
      <c r="J147" s="53"/>
      <c r="K147" s="56"/>
      <c r="L147" s="59"/>
      <c r="M147" s="62"/>
      <c r="N147" s="53"/>
    </row>
    <row r="148" spans="2:14" s="8" customFormat="1" ht="26.25" customHeight="1" thickBot="1">
      <c r="B148" s="29" t="s">
        <v>9</v>
      </c>
      <c r="C148" s="26"/>
      <c r="D148" s="26"/>
      <c r="E148" s="26"/>
      <c r="F148" s="26"/>
      <c r="G148" s="26"/>
      <c r="H148" s="26"/>
      <c r="I148" s="26"/>
      <c r="J148" s="54"/>
      <c r="K148" s="57"/>
      <c r="L148" s="60"/>
      <c r="M148" s="63"/>
      <c r="N148" s="54"/>
    </row>
    <row r="149" spans="2:14" s="8" customFormat="1" ht="18.75" customHeight="1">
      <c r="B149" s="32" t="s">
        <v>41</v>
      </c>
      <c r="C149" s="35">
        <f>I146+1</f>
        <v>45704</v>
      </c>
      <c r="D149" s="35">
        <f>C149+1</f>
        <v>45705</v>
      </c>
      <c r="E149" s="35">
        <f t="shared" ref="E149" si="265">D149+1</f>
        <v>45706</v>
      </c>
      <c r="F149" s="35">
        <f t="shared" ref="F149" si="266">E149+1</f>
        <v>45707</v>
      </c>
      <c r="G149" s="35">
        <f t="shared" ref="G149" si="267">F149+1</f>
        <v>45708</v>
      </c>
      <c r="H149" s="35">
        <f t="shared" ref="H149" si="268">G149+1</f>
        <v>45709</v>
      </c>
      <c r="I149" s="35">
        <f t="shared" ref="I149" si="269">H149+1</f>
        <v>45710</v>
      </c>
      <c r="J149" s="64"/>
      <c r="K149" s="55">
        <f>COUNTIF(C150:I150,"&lt;&gt;対象外")</f>
        <v>7</v>
      </c>
      <c r="L149" s="58">
        <f>COUNTIF(C150:I150,"*休工*")</f>
        <v>0</v>
      </c>
      <c r="M149" s="61"/>
      <c r="N149" s="52"/>
    </row>
    <row r="150" spans="2:14" s="8" customFormat="1" ht="26.25" customHeight="1">
      <c r="B150" s="17" t="s">
        <v>46</v>
      </c>
      <c r="C150" s="10"/>
      <c r="D150" s="10"/>
      <c r="E150" s="10"/>
      <c r="F150" s="10"/>
      <c r="G150" s="10"/>
      <c r="H150" s="10"/>
      <c r="I150" s="10"/>
      <c r="J150" s="65"/>
      <c r="K150" s="56"/>
      <c r="L150" s="59"/>
      <c r="M150" s="62"/>
      <c r="N150" s="53"/>
    </row>
    <row r="151" spans="2:14" s="8" customFormat="1" ht="26.25" customHeight="1" thickBot="1">
      <c r="B151" s="29" t="s">
        <v>9</v>
      </c>
      <c r="C151" s="26"/>
      <c r="D151" s="26"/>
      <c r="E151" s="26"/>
      <c r="F151" s="26"/>
      <c r="G151" s="26"/>
      <c r="H151" s="26"/>
      <c r="I151" s="26"/>
      <c r="J151" s="66"/>
      <c r="K151" s="57"/>
      <c r="L151" s="60"/>
      <c r="M151" s="63"/>
      <c r="N151" s="54"/>
    </row>
    <row r="152" spans="2:14" s="8" customFormat="1" ht="18.75" customHeight="1">
      <c r="B152" s="22" t="s">
        <v>7</v>
      </c>
      <c r="C152" s="34">
        <f>I149+1</f>
        <v>45711</v>
      </c>
      <c r="D152" s="34">
        <f>C152+1</f>
        <v>45712</v>
      </c>
      <c r="E152" s="34">
        <f t="shared" ref="E152" si="270">D152+1</f>
        <v>45713</v>
      </c>
      <c r="F152" s="34">
        <f t="shared" ref="F152" si="271">E152+1</f>
        <v>45714</v>
      </c>
      <c r="G152" s="34">
        <f t="shared" ref="G152" si="272">F152+1</f>
        <v>45715</v>
      </c>
      <c r="H152" s="34">
        <f t="shared" ref="H152" si="273">G152+1</f>
        <v>45716</v>
      </c>
      <c r="I152" s="34">
        <f t="shared" ref="I152" si="274">H152+1</f>
        <v>45717</v>
      </c>
      <c r="J152" s="52"/>
      <c r="K152" s="55">
        <f t="shared" ref="K152" si="275">COUNTIF(C153:I153,"&lt;&gt;対象外")</f>
        <v>7</v>
      </c>
      <c r="L152" s="58">
        <f>COUNTIF(C153:I153,"*休工*")</f>
        <v>0</v>
      </c>
      <c r="M152" s="61"/>
      <c r="N152" s="52"/>
    </row>
    <row r="153" spans="2:14" s="8" customFormat="1" ht="26.25" customHeight="1">
      <c r="B153" s="17" t="s">
        <v>46</v>
      </c>
      <c r="C153" s="10"/>
      <c r="D153" s="10"/>
      <c r="E153" s="10"/>
      <c r="F153" s="10"/>
      <c r="G153" s="10"/>
      <c r="H153" s="10"/>
      <c r="I153" s="10"/>
      <c r="J153" s="53"/>
      <c r="K153" s="56"/>
      <c r="L153" s="59"/>
      <c r="M153" s="62"/>
      <c r="N153" s="53"/>
    </row>
    <row r="154" spans="2:14" s="8" customFormat="1" ht="26.25" customHeight="1" thickBot="1">
      <c r="B154" s="29" t="s">
        <v>9</v>
      </c>
      <c r="C154" s="26"/>
      <c r="D154" s="26"/>
      <c r="E154" s="26"/>
      <c r="F154" s="26"/>
      <c r="G154" s="26"/>
      <c r="H154" s="26"/>
      <c r="I154" s="26"/>
      <c r="J154" s="54"/>
      <c r="K154" s="57"/>
      <c r="L154" s="60"/>
      <c r="M154" s="63"/>
      <c r="N154" s="54"/>
    </row>
    <row r="155" spans="2:14" s="8" customFormat="1" ht="18.75" customHeight="1">
      <c r="B155" s="32" t="s">
        <v>7</v>
      </c>
      <c r="C155" s="35">
        <f>I152+1</f>
        <v>45718</v>
      </c>
      <c r="D155" s="35">
        <f>C155+1</f>
        <v>45719</v>
      </c>
      <c r="E155" s="35">
        <f t="shared" ref="E155" si="276">D155+1</f>
        <v>45720</v>
      </c>
      <c r="F155" s="35">
        <f t="shared" ref="F155" si="277">E155+1</f>
        <v>45721</v>
      </c>
      <c r="G155" s="35">
        <f t="shared" ref="G155" si="278">F155+1</f>
        <v>45722</v>
      </c>
      <c r="H155" s="35">
        <f t="shared" ref="H155" si="279">G155+1</f>
        <v>45723</v>
      </c>
      <c r="I155" s="35">
        <f t="shared" ref="I155" si="280">H155+1</f>
        <v>45724</v>
      </c>
      <c r="J155" s="52"/>
      <c r="K155" s="55">
        <f t="shared" ref="K155" si="281">COUNTIF(C156:I156,"&lt;&gt;対象外")</f>
        <v>7</v>
      </c>
      <c r="L155" s="58">
        <f t="shared" ref="L155" si="282">COUNTIF(C156:I156,"*休工*")</f>
        <v>0</v>
      </c>
      <c r="M155" s="61"/>
      <c r="N155" s="52"/>
    </row>
    <row r="156" spans="2:14" s="8" customFormat="1" ht="26.25" customHeight="1">
      <c r="B156" s="17" t="s">
        <v>46</v>
      </c>
      <c r="C156" s="10"/>
      <c r="D156" s="10"/>
      <c r="E156" s="10"/>
      <c r="F156" s="10"/>
      <c r="G156" s="10"/>
      <c r="H156" s="10"/>
      <c r="I156" s="10"/>
      <c r="J156" s="53"/>
      <c r="K156" s="56"/>
      <c r="L156" s="59"/>
      <c r="M156" s="62"/>
      <c r="N156" s="53"/>
    </row>
    <row r="157" spans="2:14" s="8" customFormat="1" ht="26.25" customHeight="1" thickBot="1">
      <c r="B157" s="29" t="s">
        <v>9</v>
      </c>
      <c r="C157" s="26"/>
      <c r="D157" s="26"/>
      <c r="E157" s="26"/>
      <c r="F157" s="26"/>
      <c r="G157" s="26"/>
      <c r="H157" s="26"/>
      <c r="I157" s="26"/>
      <c r="J157" s="54"/>
      <c r="K157" s="57"/>
      <c r="L157" s="60"/>
      <c r="M157" s="63"/>
      <c r="N157" s="54"/>
    </row>
    <row r="158" spans="2:14" s="8" customFormat="1" ht="18.75" customHeight="1">
      <c r="B158" s="22" t="s">
        <v>7</v>
      </c>
      <c r="C158" s="35">
        <f>I155+1</f>
        <v>45725</v>
      </c>
      <c r="D158" s="35">
        <f>C158+1</f>
        <v>45726</v>
      </c>
      <c r="E158" s="35">
        <f t="shared" ref="E158" si="283">D158+1</f>
        <v>45727</v>
      </c>
      <c r="F158" s="35">
        <f t="shared" ref="F158" si="284">E158+1</f>
        <v>45728</v>
      </c>
      <c r="G158" s="35">
        <f t="shared" ref="G158" si="285">F158+1</f>
        <v>45729</v>
      </c>
      <c r="H158" s="35">
        <f t="shared" ref="H158" si="286">G158+1</f>
        <v>45730</v>
      </c>
      <c r="I158" s="35">
        <f t="shared" ref="I158" si="287">H158+1</f>
        <v>45731</v>
      </c>
      <c r="J158" s="52"/>
      <c r="K158" s="55">
        <f t="shared" ref="K158" si="288">COUNTIF(C159:I159,"&lt;&gt;対象外")</f>
        <v>7</v>
      </c>
      <c r="L158" s="58">
        <f t="shared" ref="L158" si="289">COUNTIF(C159:I159,"*休工*")</f>
        <v>0</v>
      </c>
      <c r="M158" s="61"/>
      <c r="N158" s="52"/>
    </row>
    <row r="159" spans="2:14" s="8" customFormat="1" ht="26.25" customHeight="1">
      <c r="B159" s="17" t="s">
        <v>46</v>
      </c>
      <c r="C159" s="10"/>
      <c r="D159" s="10"/>
      <c r="E159" s="10"/>
      <c r="F159" s="10"/>
      <c r="G159" s="10"/>
      <c r="H159" s="10"/>
      <c r="I159" s="10"/>
      <c r="J159" s="53"/>
      <c r="K159" s="56"/>
      <c r="L159" s="59"/>
      <c r="M159" s="62"/>
      <c r="N159" s="53"/>
    </row>
    <row r="160" spans="2:14" s="8" customFormat="1" ht="26.25" customHeight="1" thickBot="1">
      <c r="B160" s="29" t="s">
        <v>9</v>
      </c>
      <c r="C160" s="26"/>
      <c r="D160" s="26"/>
      <c r="E160" s="26"/>
      <c r="F160" s="26"/>
      <c r="G160" s="26"/>
      <c r="H160" s="26"/>
      <c r="I160" s="26"/>
      <c r="J160" s="54"/>
      <c r="K160" s="57"/>
      <c r="L160" s="60"/>
      <c r="M160" s="63"/>
      <c r="N160" s="54"/>
    </row>
    <row r="161" spans="2:14" s="8" customFormat="1" ht="18.75" customHeight="1">
      <c r="B161" s="32" t="s">
        <v>7</v>
      </c>
      <c r="C161" s="35">
        <f>I158+1</f>
        <v>45732</v>
      </c>
      <c r="D161" s="35">
        <f>C161+1</f>
        <v>45733</v>
      </c>
      <c r="E161" s="35">
        <f t="shared" ref="E161" si="290">D161+1</f>
        <v>45734</v>
      </c>
      <c r="F161" s="35">
        <f t="shared" ref="F161" si="291">E161+1</f>
        <v>45735</v>
      </c>
      <c r="G161" s="35">
        <f t="shared" ref="G161" si="292">F161+1</f>
        <v>45736</v>
      </c>
      <c r="H161" s="35">
        <f t="shared" ref="H161" si="293">G161+1</f>
        <v>45737</v>
      </c>
      <c r="I161" s="35">
        <f t="shared" ref="I161" si="294">H161+1</f>
        <v>45738</v>
      </c>
      <c r="J161" s="52"/>
      <c r="K161" s="55">
        <f t="shared" ref="K161" si="295">COUNTIF(C162:I162,"&lt;&gt;対象外")</f>
        <v>7</v>
      </c>
      <c r="L161" s="58">
        <f t="shared" ref="L161" si="296">COUNTIF(C162:I162,"*休工*")</f>
        <v>0</v>
      </c>
      <c r="M161" s="61"/>
      <c r="N161" s="52"/>
    </row>
    <row r="162" spans="2:14" s="8" customFormat="1" ht="26.25" customHeight="1">
      <c r="B162" s="17" t="s">
        <v>46</v>
      </c>
      <c r="C162" s="10"/>
      <c r="D162" s="10"/>
      <c r="E162" s="10"/>
      <c r="F162" s="10"/>
      <c r="G162" s="10"/>
      <c r="H162" s="10"/>
      <c r="I162" s="10"/>
      <c r="J162" s="53"/>
      <c r="K162" s="56"/>
      <c r="L162" s="59"/>
      <c r="M162" s="62"/>
      <c r="N162" s="53"/>
    </row>
    <row r="163" spans="2:14" s="8" customFormat="1" ht="26.25" customHeight="1" thickBot="1">
      <c r="B163" s="29" t="s">
        <v>9</v>
      </c>
      <c r="C163" s="26"/>
      <c r="D163" s="26"/>
      <c r="E163" s="26"/>
      <c r="F163" s="26"/>
      <c r="G163" s="26"/>
      <c r="H163" s="26"/>
      <c r="I163" s="26"/>
      <c r="J163" s="54"/>
      <c r="K163" s="57"/>
      <c r="L163" s="60"/>
      <c r="M163" s="63"/>
      <c r="N163" s="54"/>
    </row>
    <row r="164" spans="2:14" s="8" customFormat="1" ht="18.75" customHeight="1">
      <c r="B164" s="32" t="s">
        <v>41</v>
      </c>
      <c r="C164" s="35">
        <f>I161+1</f>
        <v>45739</v>
      </c>
      <c r="D164" s="35">
        <f>C164+1</f>
        <v>45740</v>
      </c>
      <c r="E164" s="35">
        <f t="shared" ref="E164" si="297">D164+1</f>
        <v>45741</v>
      </c>
      <c r="F164" s="35">
        <f t="shared" ref="F164" si="298">E164+1</f>
        <v>45742</v>
      </c>
      <c r="G164" s="35">
        <f t="shared" ref="G164" si="299">F164+1</f>
        <v>45743</v>
      </c>
      <c r="H164" s="35">
        <f t="shared" ref="H164" si="300">G164+1</f>
        <v>45744</v>
      </c>
      <c r="I164" s="35">
        <f t="shared" ref="I164" si="301">H164+1</f>
        <v>45745</v>
      </c>
      <c r="J164" s="52"/>
      <c r="K164" s="55">
        <f t="shared" ref="K164" si="302">COUNTIF(C165:I165,"&lt;&gt;対象外")</f>
        <v>7</v>
      </c>
      <c r="L164" s="58">
        <f t="shared" ref="L164" si="303">COUNTIF(C165:I165,"*休工*")</f>
        <v>0</v>
      </c>
      <c r="M164" s="61"/>
      <c r="N164" s="52"/>
    </row>
    <row r="165" spans="2:14" s="8" customFormat="1" ht="26.25" customHeight="1">
      <c r="B165" s="17" t="s">
        <v>46</v>
      </c>
      <c r="C165" s="10"/>
      <c r="D165" s="10"/>
      <c r="E165" s="10"/>
      <c r="F165" s="10"/>
      <c r="G165" s="10"/>
      <c r="H165" s="10"/>
      <c r="I165" s="10"/>
      <c r="J165" s="53"/>
      <c r="K165" s="56"/>
      <c r="L165" s="59"/>
      <c r="M165" s="62"/>
      <c r="N165" s="53"/>
    </row>
    <row r="166" spans="2:14" s="8" customFormat="1" ht="26.25" customHeight="1" thickBot="1">
      <c r="B166" s="29" t="s">
        <v>9</v>
      </c>
      <c r="C166" s="26"/>
      <c r="D166" s="26"/>
      <c r="E166" s="26"/>
      <c r="F166" s="26"/>
      <c r="G166" s="26"/>
      <c r="H166" s="26"/>
      <c r="I166" s="26"/>
      <c r="J166" s="54"/>
      <c r="K166" s="57"/>
      <c r="L166" s="60"/>
      <c r="M166" s="63"/>
      <c r="N166" s="54"/>
    </row>
    <row r="167" spans="2:14" s="8" customFormat="1" ht="18.75" customHeight="1">
      <c r="B167" s="22" t="s">
        <v>7</v>
      </c>
      <c r="C167" s="35">
        <f>I164+1</f>
        <v>45746</v>
      </c>
      <c r="D167" s="35">
        <f>C167+1</f>
        <v>45747</v>
      </c>
      <c r="E167" s="35">
        <f t="shared" ref="E167" si="304">D167+1</f>
        <v>45748</v>
      </c>
      <c r="F167" s="35">
        <f t="shared" ref="F167" si="305">E167+1</f>
        <v>45749</v>
      </c>
      <c r="G167" s="35">
        <f t="shared" ref="G167" si="306">F167+1</f>
        <v>45750</v>
      </c>
      <c r="H167" s="35">
        <f t="shared" ref="H167" si="307">G167+1</f>
        <v>45751</v>
      </c>
      <c r="I167" s="35">
        <f t="shared" ref="I167" si="308">H167+1</f>
        <v>45752</v>
      </c>
      <c r="J167" s="52"/>
      <c r="K167" s="55">
        <f t="shared" ref="K167" si="309">COUNTIF(C168:I168,"&lt;&gt;対象外")</f>
        <v>7</v>
      </c>
      <c r="L167" s="58">
        <f t="shared" ref="L167" si="310">COUNTIF(C168:I168,"*休工*")</f>
        <v>0</v>
      </c>
      <c r="M167" s="61"/>
      <c r="N167" s="52"/>
    </row>
    <row r="168" spans="2:14" s="8" customFormat="1" ht="26.25" customHeight="1">
      <c r="B168" s="17" t="s">
        <v>46</v>
      </c>
      <c r="C168" s="10"/>
      <c r="D168" s="10"/>
      <c r="E168" s="10"/>
      <c r="F168" s="10"/>
      <c r="G168" s="10"/>
      <c r="H168" s="10"/>
      <c r="I168" s="10"/>
      <c r="J168" s="53"/>
      <c r="K168" s="56"/>
      <c r="L168" s="59"/>
      <c r="M168" s="62"/>
      <c r="N168" s="53"/>
    </row>
    <row r="169" spans="2:14" s="8" customFormat="1" ht="26.25" customHeight="1" thickBot="1">
      <c r="B169" s="29" t="s">
        <v>9</v>
      </c>
      <c r="C169" s="26"/>
      <c r="D169" s="26"/>
      <c r="E169" s="26"/>
      <c r="F169" s="26"/>
      <c r="G169" s="26"/>
      <c r="H169" s="26"/>
      <c r="I169" s="26"/>
      <c r="J169" s="54"/>
      <c r="K169" s="57"/>
      <c r="L169" s="60"/>
      <c r="M169" s="63"/>
      <c r="N169" s="54"/>
    </row>
    <row r="170" spans="2:14" s="8" customFormat="1" ht="46.5" customHeight="1" thickBot="1">
      <c r="B170" s="74" t="s">
        <v>22</v>
      </c>
      <c r="C170" s="63"/>
      <c r="D170" s="63"/>
      <c r="E170" s="63"/>
      <c r="F170" s="63"/>
      <c r="G170" s="63"/>
      <c r="H170" s="63"/>
      <c r="I170" s="63"/>
      <c r="J170" s="75"/>
      <c r="K170" s="23"/>
      <c r="L170" s="24"/>
      <c r="M170" s="24"/>
      <c r="N170" s="27">
        <f>COUNTIF(C11:I169,"休日休工")</f>
        <v>0</v>
      </c>
    </row>
    <row r="171" spans="2:14" ht="46.5" customHeight="1" thickBot="1">
      <c r="B171" s="67" t="s">
        <v>20</v>
      </c>
      <c r="C171" s="68"/>
      <c r="D171" s="68"/>
      <c r="E171" s="68"/>
      <c r="F171" s="68"/>
      <c r="G171" s="68"/>
      <c r="H171" s="68"/>
      <c r="I171" s="68"/>
      <c r="J171" s="69"/>
      <c r="K171" s="30">
        <f>SUM(K11:K170)</f>
        <v>371</v>
      </c>
      <c r="L171" s="31">
        <f>SUM(L11:L170)</f>
        <v>0</v>
      </c>
      <c r="M171" s="31">
        <f>SUM(M11:M170)</f>
        <v>0</v>
      </c>
      <c r="N171" s="18">
        <f>SUM(N11:N169)+N170*0.5</f>
        <v>0</v>
      </c>
    </row>
    <row r="172" spans="2:14" s="6" customFormat="1" ht="14.25" customHeight="1">
      <c r="B172" s="6" t="s">
        <v>38</v>
      </c>
    </row>
    <row r="173" spans="2:14" ht="14.25" customHeight="1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2:14" s="6" customFormat="1" ht="12.75" thickBot="1">
      <c r="B174" s="6" t="s">
        <v>36</v>
      </c>
    </row>
    <row r="175" spans="2:14" ht="24" customHeight="1" thickBot="1">
      <c r="B175" s="8">
        <f>L171</f>
        <v>0</v>
      </c>
      <c r="C175" s="8" t="s">
        <v>29</v>
      </c>
      <c r="D175" s="8">
        <f>K171</f>
        <v>371</v>
      </c>
      <c r="E175" s="8" t="s">
        <v>30</v>
      </c>
      <c r="F175" s="51">
        <f>ROUNDDOWN(B175/D175,3)</f>
        <v>0</v>
      </c>
      <c r="G175" s="44" t="s">
        <v>31</v>
      </c>
      <c r="H175" s="70" t="str">
        <f>IF(F175&gt;=28.5%,"4週8休以上",IF(F175&gt;=25%,"4週7休以上4週8休未満",IF(F175&gt;=21.4%,"4週6休以上4週7休未満","4週6休未満")))</f>
        <v>4週6休未満</v>
      </c>
      <c r="I175" s="71"/>
    </row>
    <row r="176" spans="2:14" ht="12" customHeight="1" thickBot="1">
      <c r="B176" s="6" t="s">
        <v>37</v>
      </c>
      <c r="C176" s="8"/>
      <c r="D176" s="8"/>
      <c r="E176" s="8"/>
      <c r="F176" s="51"/>
      <c r="G176" s="44"/>
      <c r="H176" s="48"/>
      <c r="I176" s="41"/>
    </row>
    <row r="177" spans="2:9" s="8" customFormat="1" ht="24" customHeight="1" thickBot="1">
      <c r="B177" s="8">
        <f>N171</f>
        <v>0</v>
      </c>
      <c r="C177" s="8" t="s">
        <v>29</v>
      </c>
      <c r="D177" s="8">
        <f>M171</f>
        <v>0</v>
      </c>
      <c r="E177" s="8" t="s">
        <v>30</v>
      </c>
      <c r="F177" s="51" t="e">
        <f>ROUNDDOWN(B177/D177,3)</f>
        <v>#DIV/0!</v>
      </c>
      <c r="G177" s="44" t="s">
        <v>31</v>
      </c>
      <c r="H177" s="72" t="e">
        <f>IF(AND(F177&gt;=70%,F175&gt;=28.5%),"評価対象","評価対象外")</f>
        <v>#DIV/0!</v>
      </c>
      <c r="I177" s="73"/>
    </row>
    <row r="178" spans="2:9" s="8" customFormat="1" ht="12" customHeight="1">
      <c r="B178" s="6" t="s">
        <v>39</v>
      </c>
      <c r="F178" s="11"/>
      <c r="H178" s="16"/>
      <c r="I178" s="16"/>
    </row>
    <row r="179" spans="2:9">
      <c r="B179" s="6"/>
    </row>
  </sheetData>
  <mergeCells count="287"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C4:G4"/>
    <mergeCell ref="C5:G5"/>
    <mergeCell ref="I5:K5"/>
    <mergeCell ref="C6:G6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</mergeCells>
  <phoneticPr fontId="2"/>
  <conditionalFormatting sqref="C12:I169">
    <cfRule type="expression" dxfId="19" priority="11">
      <formula>C12="休日休工"</formula>
    </cfRule>
    <cfRule type="expression" dxfId="18" priority="12">
      <formula>C12="天候休工"</formula>
    </cfRule>
    <cfRule type="expression" dxfId="17" priority="13">
      <formula>C12="振替休工"</formula>
    </cfRule>
    <cfRule type="expression" dxfId="16" priority="14">
      <formula>C12="休工"</formula>
    </cfRule>
    <cfRule type="expression" dxfId="15" priority="15">
      <formula>C12="対象外"</formula>
    </cfRule>
  </conditionalFormatting>
  <pageMargins left="0.7" right="0.7" top="0.75" bottom="0.75" header="0.3" footer="0.3"/>
  <pageSetup paperSize="9" scale="56" fitToHeight="0" orientation="portrait" r:id="rId1"/>
  <rowBreaks count="3" manualBreakCount="3">
    <brk id="58" max="14" man="1"/>
    <brk id="112" max="14" man="1"/>
    <brk id="166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N178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B1" sqref="B1:L1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>
      <c r="B1" s="78" t="s">
        <v>51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39"/>
      <c r="N1" s="39"/>
    </row>
    <row r="2" spans="2:14" ht="14.25" customHeight="1">
      <c r="B2" s="9"/>
    </row>
    <row r="3" spans="2:14" ht="14.25" customHeight="1">
      <c r="B3" s="14" t="s">
        <v>23</v>
      </c>
      <c r="C3" s="100" t="s">
        <v>28</v>
      </c>
      <c r="D3" s="100"/>
      <c r="E3" s="100"/>
      <c r="F3" s="100"/>
      <c r="G3" s="100"/>
    </row>
    <row r="4" spans="2:14" ht="14.25" customHeight="1">
      <c r="B4" s="14" t="s">
        <v>34</v>
      </c>
      <c r="C4" s="101" t="s">
        <v>40</v>
      </c>
      <c r="D4" s="101"/>
      <c r="E4" s="101"/>
      <c r="F4" s="101"/>
      <c r="G4" s="101"/>
      <c r="H4" s="15"/>
    </row>
    <row r="5" spans="2:14" ht="14.25" customHeight="1">
      <c r="B5" s="14" t="s">
        <v>24</v>
      </c>
      <c r="C5" s="100" t="s">
        <v>27</v>
      </c>
      <c r="D5" s="100"/>
      <c r="E5" s="100"/>
      <c r="F5" s="100"/>
      <c r="G5" s="100"/>
      <c r="H5" s="14"/>
      <c r="I5" s="102"/>
      <c r="J5" s="102"/>
      <c r="K5" s="102"/>
    </row>
    <row r="6" spans="2:14" ht="14.25" customHeight="1" thickBot="1">
      <c r="B6" s="14" t="s">
        <v>35</v>
      </c>
      <c r="C6" s="101" t="s">
        <v>26</v>
      </c>
      <c r="D6" s="101"/>
      <c r="E6" s="101"/>
      <c r="F6" s="101"/>
      <c r="G6" s="101"/>
      <c r="H6" s="14"/>
      <c r="I6" s="6"/>
      <c r="J6" s="6"/>
      <c r="K6" s="6"/>
    </row>
    <row r="7" spans="2:14" ht="14.25" customHeight="1" thickBot="1">
      <c r="E7" s="33"/>
      <c r="F7" s="6"/>
      <c r="G7" s="6"/>
      <c r="H7" s="14"/>
      <c r="I7" s="6"/>
      <c r="J7" s="6"/>
      <c r="K7" s="14" t="s">
        <v>45</v>
      </c>
      <c r="L7" s="37">
        <v>45383</v>
      </c>
      <c r="M7" s="36">
        <f>WEEKDAY($L$7)</f>
        <v>2</v>
      </c>
    </row>
    <row r="8" spans="2:14" ht="11.25" customHeight="1">
      <c r="B8" s="79"/>
      <c r="C8" s="82" t="s">
        <v>0</v>
      </c>
      <c r="D8" s="85" t="s">
        <v>1</v>
      </c>
      <c r="E8" s="85" t="s">
        <v>2</v>
      </c>
      <c r="F8" s="85" t="s">
        <v>3</v>
      </c>
      <c r="G8" s="85" t="s">
        <v>4</v>
      </c>
      <c r="H8" s="85" t="s">
        <v>5</v>
      </c>
      <c r="I8" s="88" t="s">
        <v>6</v>
      </c>
      <c r="J8" s="91" t="s">
        <v>9</v>
      </c>
      <c r="K8" s="94" t="s">
        <v>8</v>
      </c>
      <c r="L8" s="96"/>
    </row>
    <row r="9" spans="2:14" ht="11.25" customHeight="1">
      <c r="B9" s="80"/>
      <c r="C9" s="83"/>
      <c r="D9" s="86"/>
      <c r="E9" s="86"/>
      <c r="F9" s="86"/>
      <c r="G9" s="86"/>
      <c r="H9" s="86"/>
      <c r="I9" s="89"/>
      <c r="J9" s="92"/>
      <c r="K9" s="97" t="s">
        <v>15</v>
      </c>
      <c r="L9" s="99"/>
    </row>
    <row r="10" spans="2:14" s="8" customFormat="1" ht="26.25" customHeight="1" thickBot="1">
      <c r="B10" s="81"/>
      <c r="C10" s="84"/>
      <c r="D10" s="87"/>
      <c r="E10" s="87"/>
      <c r="F10" s="87"/>
      <c r="G10" s="87"/>
      <c r="H10" s="87"/>
      <c r="I10" s="90"/>
      <c r="J10" s="93"/>
      <c r="K10" s="19" t="s">
        <v>11</v>
      </c>
      <c r="L10" s="38" t="s">
        <v>12</v>
      </c>
    </row>
    <row r="11" spans="2:14" s="8" customFormat="1" ht="18.75" customHeight="1">
      <c r="B11" s="22" t="s">
        <v>7</v>
      </c>
      <c r="C11" s="34">
        <f>$L$7-($M$7-1)</f>
        <v>45382</v>
      </c>
      <c r="D11" s="34">
        <f>C11+1</f>
        <v>45383</v>
      </c>
      <c r="E11" s="34">
        <f t="shared" ref="E11:I11" si="0">D11+1</f>
        <v>45384</v>
      </c>
      <c r="F11" s="34">
        <f t="shared" si="0"/>
        <v>45385</v>
      </c>
      <c r="G11" s="34">
        <f t="shared" si="0"/>
        <v>45386</v>
      </c>
      <c r="H11" s="34">
        <f t="shared" si="0"/>
        <v>45387</v>
      </c>
      <c r="I11" s="34">
        <f t="shared" si="0"/>
        <v>45388</v>
      </c>
      <c r="J11" s="76"/>
      <c r="K11" s="55">
        <f>COUNTIF(C12:I12,"&lt;&gt;対象外")</f>
        <v>7</v>
      </c>
      <c r="L11" s="105">
        <f>COUNTIF(C12:I12,"*休工*")</f>
        <v>0</v>
      </c>
    </row>
    <row r="12" spans="2:14" s="8" customFormat="1" ht="26.25" customHeight="1">
      <c r="B12" s="17" t="s">
        <v>46</v>
      </c>
      <c r="C12" s="10"/>
      <c r="D12" s="10"/>
      <c r="E12" s="10"/>
      <c r="F12" s="10"/>
      <c r="G12" s="10"/>
      <c r="H12" s="10"/>
      <c r="I12" s="10"/>
      <c r="J12" s="77"/>
      <c r="K12" s="56"/>
      <c r="L12" s="106"/>
    </row>
    <row r="13" spans="2:14" s="8" customFormat="1" ht="26.25" customHeight="1" thickBot="1">
      <c r="B13" s="28" t="s">
        <v>9</v>
      </c>
      <c r="C13" s="25"/>
      <c r="D13" s="25"/>
      <c r="E13" s="25"/>
      <c r="F13" s="25"/>
      <c r="G13" s="25"/>
      <c r="H13" s="25"/>
      <c r="I13" s="25"/>
      <c r="J13" s="77"/>
      <c r="K13" s="57"/>
      <c r="L13" s="107"/>
    </row>
    <row r="14" spans="2:14" s="8" customFormat="1" ht="18.75" customHeight="1">
      <c r="B14" s="32" t="s">
        <v>41</v>
      </c>
      <c r="C14" s="35">
        <f>I11+1</f>
        <v>45389</v>
      </c>
      <c r="D14" s="35">
        <f>C14+1</f>
        <v>45390</v>
      </c>
      <c r="E14" s="35">
        <f t="shared" ref="E14:I14" si="1">D14+1</f>
        <v>45391</v>
      </c>
      <c r="F14" s="35">
        <f t="shared" si="1"/>
        <v>45392</v>
      </c>
      <c r="G14" s="35">
        <f t="shared" si="1"/>
        <v>45393</v>
      </c>
      <c r="H14" s="35">
        <f t="shared" si="1"/>
        <v>45394</v>
      </c>
      <c r="I14" s="35">
        <f t="shared" si="1"/>
        <v>45395</v>
      </c>
      <c r="J14" s="64"/>
      <c r="K14" s="55">
        <f>COUNTIF(C15:I15,"&lt;&gt;対象外")</f>
        <v>7</v>
      </c>
      <c r="L14" s="105">
        <f>COUNTIF(C15:I15,"*休工*")</f>
        <v>0</v>
      </c>
    </row>
    <row r="15" spans="2:14" s="8" customFormat="1" ht="26.25" customHeight="1">
      <c r="B15" s="17" t="s">
        <v>46</v>
      </c>
      <c r="C15" s="10"/>
      <c r="D15" s="10"/>
      <c r="E15" s="10"/>
      <c r="F15" s="10"/>
      <c r="G15" s="10"/>
      <c r="H15" s="10"/>
      <c r="I15" s="10"/>
      <c r="J15" s="65"/>
      <c r="K15" s="56"/>
      <c r="L15" s="106"/>
    </row>
    <row r="16" spans="2:14" s="8" customFormat="1" ht="26.25" customHeight="1" thickBot="1">
      <c r="B16" s="29" t="s">
        <v>9</v>
      </c>
      <c r="C16" s="26"/>
      <c r="D16" s="26"/>
      <c r="E16" s="26"/>
      <c r="F16" s="26"/>
      <c r="G16" s="26"/>
      <c r="H16" s="26"/>
      <c r="I16" s="26"/>
      <c r="J16" s="66"/>
      <c r="K16" s="57"/>
      <c r="L16" s="107"/>
    </row>
    <row r="17" spans="2:12" s="8" customFormat="1" ht="18.75" customHeight="1">
      <c r="B17" s="22" t="s">
        <v>7</v>
      </c>
      <c r="C17" s="34">
        <f>I14+1</f>
        <v>45396</v>
      </c>
      <c r="D17" s="34">
        <f>C17+1</f>
        <v>45397</v>
      </c>
      <c r="E17" s="34">
        <f t="shared" ref="E17:I17" si="2">D17+1</f>
        <v>45398</v>
      </c>
      <c r="F17" s="34">
        <f t="shared" si="2"/>
        <v>45399</v>
      </c>
      <c r="G17" s="34">
        <f t="shared" si="2"/>
        <v>45400</v>
      </c>
      <c r="H17" s="34">
        <f t="shared" si="2"/>
        <v>45401</v>
      </c>
      <c r="I17" s="34">
        <f t="shared" si="2"/>
        <v>45402</v>
      </c>
      <c r="J17" s="52"/>
      <c r="K17" s="55">
        <f t="shared" ref="K17" si="3">COUNTIF(C18:I18,"&lt;&gt;対象外")</f>
        <v>7</v>
      </c>
      <c r="L17" s="105">
        <f>COUNTIF(C18:I18,"*休工*")</f>
        <v>0</v>
      </c>
    </row>
    <row r="18" spans="2:12" s="8" customFormat="1" ht="26.25" customHeight="1">
      <c r="B18" s="17" t="s">
        <v>46</v>
      </c>
      <c r="C18" s="10"/>
      <c r="D18" s="10"/>
      <c r="E18" s="10"/>
      <c r="F18" s="10"/>
      <c r="G18" s="10"/>
      <c r="H18" s="10"/>
      <c r="I18" s="10"/>
      <c r="J18" s="53"/>
      <c r="K18" s="56"/>
      <c r="L18" s="106"/>
    </row>
    <row r="19" spans="2:12" s="8" customFormat="1" ht="26.25" customHeight="1" thickBot="1">
      <c r="B19" s="29" t="s">
        <v>9</v>
      </c>
      <c r="C19" s="26"/>
      <c r="D19" s="26"/>
      <c r="E19" s="26"/>
      <c r="F19" s="26"/>
      <c r="G19" s="26"/>
      <c r="H19" s="26"/>
      <c r="I19" s="26"/>
      <c r="J19" s="54"/>
      <c r="K19" s="57"/>
      <c r="L19" s="107"/>
    </row>
    <row r="20" spans="2:12" s="8" customFormat="1" ht="18.75" customHeight="1">
      <c r="B20" s="32" t="s">
        <v>7</v>
      </c>
      <c r="C20" s="35">
        <f>I17+1</f>
        <v>45403</v>
      </c>
      <c r="D20" s="35">
        <f>C20+1</f>
        <v>45404</v>
      </c>
      <c r="E20" s="35">
        <f t="shared" ref="E20:I20" si="4">D20+1</f>
        <v>45405</v>
      </c>
      <c r="F20" s="35">
        <f t="shared" si="4"/>
        <v>45406</v>
      </c>
      <c r="G20" s="35">
        <f t="shared" si="4"/>
        <v>45407</v>
      </c>
      <c r="H20" s="35">
        <f t="shared" si="4"/>
        <v>45408</v>
      </c>
      <c r="I20" s="35">
        <f t="shared" si="4"/>
        <v>45409</v>
      </c>
      <c r="J20" s="52"/>
      <c r="K20" s="55">
        <f t="shared" ref="K20" si="5">COUNTIF(C21:I21,"&lt;&gt;対象外")</f>
        <v>7</v>
      </c>
      <c r="L20" s="105">
        <f t="shared" ref="L20" si="6">COUNTIF(C21:I21,"*休工*")</f>
        <v>0</v>
      </c>
    </row>
    <row r="21" spans="2:12" s="8" customFormat="1" ht="26.25" customHeight="1">
      <c r="B21" s="17" t="s">
        <v>46</v>
      </c>
      <c r="C21" s="10"/>
      <c r="D21" s="10"/>
      <c r="E21" s="10"/>
      <c r="F21" s="10"/>
      <c r="G21" s="10"/>
      <c r="H21" s="10"/>
      <c r="I21" s="10"/>
      <c r="J21" s="53"/>
      <c r="K21" s="56"/>
      <c r="L21" s="106"/>
    </row>
    <row r="22" spans="2:12" s="8" customFormat="1" ht="26.25" customHeight="1" thickBot="1">
      <c r="B22" s="29" t="s">
        <v>9</v>
      </c>
      <c r="C22" s="26"/>
      <c r="D22" s="26"/>
      <c r="E22" s="26"/>
      <c r="F22" s="26"/>
      <c r="G22" s="26"/>
      <c r="H22" s="26"/>
      <c r="I22" s="26"/>
      <c r="J22" s="54"/>
      <c r="K22" s="57"/>
      <c r="L22" s="107"/>
    </row>
    <row r="23" spans="2:12" s="8" customFormat="1" ht="18.75" customHeight="1">
      <c r="B23" s="22" t="s">
        <v>7</v>
      </c>
      <c r="C23" s="35">
        <f>I20+1</f>
        <v>45410</v>
      </c>
      <c r="D23" s="35">
        <f>C23+1</f>
        <v>45411</v>
      </c>
      <c r="E23" s="35">
        <f t="shared" ref="E23:I23" si="7">D23+1</f>
        <v>45412</v>
      </c>
      <c r="F23" s="35">
        <f t="shared" si="7"/>
        <v>45413</v>
      </c>
      <c r="G23" s="35">
        <f t="shared" si="7"/>
        <v>45414</v>
      </c>
      <c r="H23" s="35">
        <f t="shared" si="7"/>
        <v>45415</v>
      </c>
      <c r="I23" s="35">
        <f t="shared" si="7"/>
        <v>45416</v>
      </c>
      <c r="J23" s="52"/>
      <c r="K23" s="55">
        <f t="shared" ref="K23" si="8">COUNTIF(C24:I24,"&lt;&gt;対象外")</f>
        <v>7</v>
      </c>
      <c r="L23" s="105">
        <f t="shared" ref="L23" si="9">COUNTIF(C24:I24,"*休工*")</f>
        <v>0</v>
      </c>
    </row>
    <row r="24" spans="2:12" s="8" customFormat="1" ht="26.25" customHeight="1">
      <c r="B24" s="17" t="s">
        <v>46</v>
      </c>
      <c r="C24" s="10"/>
      <c r="D24" s="10"/>
      <c r="E24" s="10"/>
      <c r="F24" s="10"/>
      <c r="G24" s="10"/>
      <c r="H24" s="10"/>
      <c r="I24" s="10"/>
      <c r="J24" s="53"/>
      <c r="K24" s="56"/>
      <c r="L24" s="106"/>
    </row>
    <row r="25" spans="2:12" s="8" customFormat="1" ht="26.25" customHeight="1" thickBot="1">
      <c r="B25" s="29" t="s">
        <v>9</v>
      </c>
      <c r="C25" s="26"/>
      <c r="D25" s="26"/>
      <c r="E25" s="26"/>
      <c r="F25" s="26"/>
      <c r="G25" s="26"/>
      <c r="H25" s="26"/>
      <c r="I25" s="26"/>
      <c r="J25" s="54"/>
      <c r="K25" s="57"/>
      <c r="L25" s="107"/>
    </row>
    <row r="26" spans="2:12" s="8" customFormat="1" ht="18.75" customHeight="1">
      <c r="B26" s="32" t="s">
        <v>7</v>
      </c>
      <c r="C26" s="35">
        <f>I23+1</f>
        <v>45417</v>
      </c>
      <c r="D26" s="35">
        <f>C26+1</f>
        <v>45418</v>
      </c>
      <c r="E26" s="35">
        <f t="shared" ref="E26:I26" si="10">D26+1</f>
        <v>45419</v>
      </c>
      <c r="F26" s="35">
        <f t="shared" si="10"/>
        <v>45420</v>
      </c>
      <c r="G26" s="35">
        <f t="shared" si="10"/>
        <v>45421</v>
      </c>
      <c r="H26" s="35">
        <f t="shared" si="10"/>
        <v>45422</v>
      </c>
      <c r="I26" s="35">
        <f t="shared" si="10"/>
        <v>45423</v>
      </c>
      <c r="J26" s="52"/>
      <c r="K26" s="55">
        <f t="shared" ref="K26" si="11">COUNTIF(C27:I27,"&lt;&gt;対象外")</f>
        <v>7</v>
      </c>
      <c r="L26" s="105">
        <f t="shared" ref="L26" si="12">COUNTIF(C27:I27,"*休工*")</f>
        <v>0</v>
      </c>
    </row>
    <row r="27" spans="2:12" s="8" customFormat="1" ht="26.25" customHeight="1">
      <c r="B27" s="17" t="s">
        <v>46</v>
      </c>
      <c r="C27" s="10"/>
      <c r="D27" s="10"/>
      <c r="E27" s="10"/>
      <c r="F27" s="10"/>
      <c r="G27" s="10"/>
      <c r="H27" s="10"/>
      <c r="I27" s="10"/>
      <c r="J27" s="53"/>
      <c r="K27" s="56"/>
      <c r="L27" s="106"/>
    </row>
    <row r="28" spans="2:12" s="8" customFormat="1" ht="26.25" customHeight="1" thickBot="1">
      <c r="B28" s="29" t="s">
        <v>9</v>
      </c>
      <c r="C28" s="26"/>
      <c r="D28" s="26"/>
      <c r="E28" s="26"/>
      <c r="F28" s="26"/>
      <c r="G28" s="26"/>
      <c r="H28" s="26"/>
      <c r="I28" s="26"/>
      <c r="J28" s="54"/>
      <c r="K28" s="57"/>
      <c r="L28" s="107"/>
    </row>
    <row r="29" spans="2:12" s="8" customFormat="1" ht="18.75" customHeight="1">
      <c r="B29" s="32" t="s">
        <v>41</v>
      </c>
      <c r="C29" s="35">
        <f>I26+1</f>
        <v>45424</v>
      </c>
      <c r="D29" s="35">
        <f>C29+1</f>
        <v>45425</v>
      </c>
      <c r="E29" s="35">
        <f t="shared" ref="E29:I29" si="13">D29+1</f>
        <v>45426</v>
      </c>
      <c r="F29" s="35">
        <f t="shared" si="13"/>
        <v>45427</v>
      </c>
      <c r="G29" s="35">
        <f t="shared" si="13"/>
        <v>45428</v>
      </c>
      <c r="H29" s="35">
        <f t="shared" si="13"/>
        <v>45429</v>
      </c>
      <c r="I29" s="35">
        <f t="shared" si="13"/>
        <v>45430</v>
      </c>
      <c r="J29" s="52"/>
      <c r="K29" s="55">
        <f t="shared" ref="K29" si="14">COUNTIF(C30:I30,"&lt;&gt;対象外")</f>
        <v>7</v>
      </c>
      <c r="L29" s="105">
        <f t="shared" ref="L29" si="15">COUNTIF(C30:I30,"*休工*")</f>
        <v>0</v>
      </c>
    </row>
    <row r="30" spans="2:12" s="8" customFormat="1" ht="26.25" customHeight="1">
      <c r="B30" s="17" t="s">
        <v>46</v>
      </c>
      <c r="C30" s="10"/>
      <c r="D30" s="10"/>
      <c r="E30" s="10"/>
      <c r="F30" s="10"/>
      <c r="G30" s="10"/>
      <c r="H30" s="10"/>
      <c r="I30" s="10"/>
      <c r="J30" s="53"/>
      <c r="K30" s="56"/>
      <c r="L30" s="106"/>
    </row>
    <row r="31" spans="2:12" s="8" customFormat="1" ht="26.25" customHeight="1" thickBot="1">
      <c r="B31" s="29" t="s">
        <v>9</v>
      </c>
      <c r="C31" s="26"/>
      <c r="D31" s="26"/>
      <c r="E31" s="26"/>
      <c r="F31" s="26"/>
      <c r="G31" s="26"/>
      <c r="H31" s="26"/>
      <c r="I31" s="26"/>
      <c r="J31" s="54"/>
      <c r="K31" s="57"/>
      <c r="L31" s="107"/>
    </row>
    <row r="32" spans="2:12" s="8" customFormat="1" ht="18.75" customHeight="1">
      <c r="B32" s="22" t="s">
        <v>7</v>
      </c>
      <c r="C32" s="35">
        <f>I29+1</f>
        <v>45431</v>
      </c>
      <c r="D32" s="35">
        <f>C32+1</f>
        <v>45432</v>
      </c>
      <c r="E32" s="35">
        <f t="shared" ref="E32:I32" si="16">D32+1</f>
        <v>45433</v>
      </c>
      <c r="F32" s="35">
        <f t="shared" si="16"/>
        <v>45434</v>
      </c>
      <c r="G32" s="35">
        <f t="shared" si="16"/>
        <v>45435</v>
      </c>
      <c r="H32" s="35">
        <f t="shared" si="16"/>
        <v>45436</v>
      </c>
      <c r="I32" s="35">
        <f t="shared" si="16"/>
        <v>45437</v>
      </c>
      <c r="J32" s="52"/>
      <c r="K32" s="55">
        <f t="shared" ref="K32" si="17">COUNTIF(C33:I33,"&lt;&gt;対象外")</f>
        <v>7</v>
      </c>
      <c r="L32" s="105">
        <f t="shared" ref="L32" si="18">COUNTIF(C33:I33,"*休工*")</f>
        <v>0</v>
      </c>
    </row>
    <row r="33" spans="2:12" s="8" customFormat="1" ht="26.25" customHeight="1">
      <c r="B33" s="17" t="s">
        <v>46</v>
      </c>
      <c r="C33" s="10"/>
      <c r="D33" s="10"/>
      <c r="E33" s="10"/>
      <c r="F33" s="10"/>
      <c r="G33" s="10"/>
      <c r="H33" s="10"/>
      <c r="I33" s="10"/>
      <c r="J33" s="53"/>
      <c r="K33" s="56"/>
      <c r="L33" s="106"/>
    </row>
    <row r="34" spans="2:12" s="8" customFormat="1" ht="26.25" customHeight="1" thickBot="1">
      <c r="B34" s="29" t="s">
        <v>9</v>
      </c>
      <c r="C34" s="26"/>
      <c r="D34" s="26"/>
      <c r="E34" s="26"/>
      <c r="F34" s="26"/>
      <c r="G34" s="26"/>
      <c r="H34" s="26"/>
      <c r="I34" s="26"/>
      <c r="J34" s="54"/>
      <c r="K34" s="57"/>
      <c r="L34" s="107"/>
    </row>
    <row r="35" spans="2:12" s="8" customFormat="1" ht="18.75" customHeight="1">
      <c r="B35" s="32" t="s">
        <v>7</v>
      </c>
      <c r="C35" s="35">
        <f>I32+1</f>
        <v>45438</v>
      </c>
      <c r="D35" s="35">
        <f>C35+1</f>
        <v>45439</v>
      </c>
      <c r="E35" s="35">
        <f t="shared" ref="E35:I35" si="19">D35+1</f>
        <v>45440</v>
      </c>
      <c r="F35" s="35">
        <f t="shared" si="19"/>
        <v>45441</v>
      </c>
      <c r="G35" s="35">
        <f t="shared" si="19"/>
        <v>45442</v>
      </c>
      <c r="H35" s="35">
        <f t="shared" si="19"/>
        <v>45443</v>
      </c>
      <c r="I35" s="35">
        <f t="shared" si="19"/>
        <v>45444</v>
      </c>
      <c r="J35" s="52"/>
      <c r="K35" s="55">
        <f t="shared" ref="K35" si="20">COUNTIF(C36:I36,"&lt;&gt;対象外")</f>
        <v>7</v>
      </c>
      <c r="L35" s="105">
        <f t="shared" ref="L35" si="21">COUNTIF(C36:I36,"*休工*")</f>
        <v>0</v>
      </c>
    </row>
    <row r="36" spans="2:12" s="8" customFormat="1" ht="26.25" customHeight="1">
      <c r="B36" s="17" t="s">
        <v>46</v>
      </c>
      <c r="C36" s="10"/>
      <c r="D36" s="10"/>
      <c r="E36" s="10"/>
      <c r="F36" s="10"/>
      <c r="G36" s="10"/>
      <c r="H36" s="10"/>
      <c r="I36" s="10"/>
      <c r="J36" s="53"/>
      <c r="K36" s="56"/>
      <c r="L36" s="106"/>
    </row>
    <row r="37" spans="2:12" s="8" customFormat="1" ht="26.25" customHeight="1" thickBot="1">
      <c r="B37" s="29" t="s">
        <v>9</v>
      </c>
      <c r="C37" s="26"/>
      <c r="D37" s="26"/>
      <c r="E37" s="26"/>
      <c r="F37" s="26"/>
      <c r="G37" s="26"/>
      <c r="H37" s="26"/>
      <c r="I37" s="26"/>
      <c r="J37" s="54"/>
      <c r="K37" s="57"/>
      <c r="L37" s="107"/>
    </row>
    <row r="38" spans="2:12" s="8" customFormat="1" ht="18.75" customHeight="1">
      <c r="B38" s="22" t="s">
        <v>7</v>
      </c>
      <c r="C38" s="35">
        <f>I35+1</f>
        <v>45445</v>
      </c>
      <c r="D38" s="35">
        <f>C38+1</f>
        <v>45446</v>
      </c>
      <c r="E38" s="35">
        <f t="shared" ref="E38:I38" si="22">D38+1</f>
        <v>45447</v>
      </c>
      <c r="F38" s="35">
        <f t="shared" si="22"/>
        <v>45448</v>
      </c>
      <c r="G38" s="35">
        <f t="shared" si="22"/>
        <v>45449</v>
      </c>
      <c r="H38" s="35">
        <f t="shared" si="22"/>
        <v>45450</v>
      </c>
      <c r="I38" s="35">
        <f t="shared" si="22"/>
        <v>45451</v>
      </c>
      <c r="J38" s="52"/>
      <c r="K38" s="55">
        <f t="shared" ref="K38" si="23">COUNTIF(C39:I39,"&lt;&gt;対象外")</f>
        <v>7</v>
      </c>
      <c r="L38" s="105">
        <f t="shared" ref="L38" si="24">COUNTIF(C39:I39,"*休工*")</f>
        <v>0</v>
      </c>
    </row>
    <row r="39" spans="2:12" s="8" customFormat="1" ht="26.25" customHeight="1">
      <c r="B39" s="17" t="s">
        <v>46</v>
      </c>
      <c r="C39" s="10"/>
      <c r="D39" s="10"/>
      <c r="E39" s="10"/>
      <c r="F39" s="10"/>
      <c r="G39" s="10"/>
      <c r="H39" s="10"/>
      <c r="I39" s="10"/>
      <c r="J39" s="53"/>
      <c r="K39" s="56"/>
      <c r="L39" s="106"/>
    </row>
    <row r="40" spans="2:12" s="8" customFormat="1" ht="26.25" customHeight="1" thickBot="1">
      <c r="B40" s="29" t="s">
        <v>9</v>
      </c>
      <c r="C40" s="26"/>
      <c r="D40" s="26"/>
      <c r="E40" s="26"/>
      <c r="F40" s="26"/>
      <c r="G40" s="26"/>
      <c r="H40" s="26"/>
      <c r="I40" s="26"/>
      <c r="J40" s="54"/>
      <c r="K40" s="57"/>
      <c r="L40" s="107"/>
    </row>
    <row r="41" spans="2:12" s="8" customFormat="1" ht="18.75" customHeight="1">
      <c r="B41" s="32" t="s">
        <v>41</v>
      </c>
      <c r="C41" s="35">
        <f>I38+1</f>
        <v>45452</v>
      </c>
      <c r="D41" s="35">
        <f>C41+1</f>
        <v>45453</v>
      </c>
      <c r="E41" s="35">
        <f t="shared" ref="E41:I41" si="25">D41+1</f>
        <v>45454</v>
      </c>
      <c r="F41" s="35">
        <f t="shared" si="25"/>
        <v>45455</v>
      </c>
      <c r="G41" s="35">
        <f t="shared" si="25"/>
        <v>45456</v>
      </c>
      <c r="H41" s="35">
        <f t="shared" si="25"/>
        <v>45457</v>
      </c>
      <c r="I41" s="35">
        <f t="shared" si="25"/>
        <v>45458</v>
      </c>
      <c r="J41" s="64"/>
      <c r="K41" s="55">
        <f>COUNTIF(C42:I42,"&lt;&gt;対象外")</f>
        <v>7</v>
      </c>
      <c r="L41" s="105">
        <f>COUNTIF(C42:I42,"*休工*")</f>
        <v>0</v>
      </c>
    </row>
    <row r="42" spans="2:12" s="8" customFormat="1" ht="26.25" customHeight="1">
      <c r="B42" s="17" t="s">
        <v>46</v>
      </c>
      <c r="C42" s="10"/>
      <c r="D42" s="10"/>
      <c r="E42" s="10"/>
      <c r="F42" s="10"/>
      <c r="G42" s="10"/>
      <c r="H42" s="10"/>
      <c r="I42" s="10"/>
      <c r="J42" s="65"/>
      <c r="K42" s="56"/>
      <c r="L42" s="106"/>
    </row>
    <row r="43" spans="2:12" s="8" customFormat="1" ht="26.25" customHeight="1" thickBot="1">
      <c r="B43" s="29" t="s">
        <v>9</v>
      </c>
      <c r="C43" s="26"/>
      <c r="D43" s="26"/>
      <c r="E43" s="26"/>
      <c r="F43" s="26"/>
      <c r="G43" s="26"/>
      <c r="H43" s="26"/>
      <c r="I43" s="26"/>
      <c r="J43" s="66"/>
      <c r="K43" s="57"/>
      <c r="L43" s="107"/>
    </row>
    <row r="44" spans="2:12" s="8" customFormat="1" ht="18.75" customHeight="1">
      <c r="B44" s="22" t="s">
        <v>7</v>
      </c>
      <c r="C44" s="34">
        <f>I41+1</f>
        <v>45459</v>
      </c>
      <c r="D44" s="34">
        <f>C44+1</f>
        <v>45460</v>
      </c>
      <c r="E44" s="34">
        <f t="shared" ref="E44:I44" si="26">D44+1</f>
        <v>45461</v>
      </c>
      <c r="F44" s="34">
        <f t="shared" si="26"/>
        <v>45462</v>
      </c>
      <c r="G44" s="34">
        <f t="shared" si="26"/>
        <v>45463</v>
      </c>
      <c r="H44" s="34">
        <f t="shared" si="26"/>
        <v>45464</v>
      </c>
      <c r="I44" s="34">
        <f t="shared" si="26"/>
        <v>45465</v>
      </c>
      <c r="J44" s="52"/>
      <c r="K44" s="55">
        <f t="shared" ref="K44" si="27">COUNTIF(C45:I45,"&lt;&gt;対象外")</f>
        <v>7</v>
      </c>
      <c r="L44" s="105">
        <f>COUNTIF(C45:I45,"*休工*")</f>
        <v>0</v>
      </c>
    </row>
    <row r="45" spans="2:12" s="8" customFormat="1" ht="26.25" customHeight="1">
      <c r="B45" s="17" t="s">
        <v>46</v>
      </c>
      <c r="C45" s="10"/>
      <c r="D45" s="10"/>
      <c r="E45" s="10"/>
      <c r="F45" s="10"/>
      <c r="G45" s="10"/>
      <c r="H45" s="10"/>
      <c r="I45" s="10"/>
      <c r="J45" s="53"/>
      <c r="K45" s="56"/>
      <c r="L45" s="106"/>
    </row>
    <row r="46" spans="2:12" s="8" customFormat="1" ht="26.25" customHeight="1" thickBot="1">
      <c r="B46" s="29" t="s">
        <v>9</v>
      </c>
      <c r="C46" s="26"/>
      <c r="D46" s="26"/>
      <c r="E46" s="26"/>
      <c r="F46" s="26"/>
      <c r="G46" s="26"/>
      <c r="H46" s="26"/>
      <c r="I46" s="26"/>
      <c r="J46" s="54"/>
      <c r="K46" s="57"/>
      <c r="L46" s="107"/>
    </row>
    <row r="47" spans="2:12" s="8" customFormat="1" ht="18.75" customHeight="1">
      <c r="B47" s="32" t="s">
        <v>7</v>
      </c>
      <c r="C47" s="35">
        <f>I44+1</f>
        <v>45466</v>
      </c>
      <c r="D47" s="35">
        <f>C47+1</f>
        <v>45467</v>
      </c>
      <c r="E47" s="35">
        <f t="shared" ref="E47:I47" si="28">D47+1</f>
        <v>45468</v>
      </c>
      <c r="F47" s="35">
        <f t="shared" si="28"/>
        <v>45469</v>
      </c>
      <c r="G47" s="35">
        <f t="shared" si="28"/>
        <v>45470</v>
      </c>
      <c r="H47" s="35">
        <f t="shared" si="28"/>
        <v>45471</v>
      </c>
      <c r="I47" s="35">
        <f t="shared" si="28"/>
        <v>45472</v>
      </c>
      <c r="J47" s="52"/>
      <c r="K47" s="55">
        <f t="shared" ref="K47" si="29">COUNTIF(C48:I48,"&lt;&gt;対象外")</f>
        <v>7</v>
      </c>
      <c r="L47" s="105">
        <f t="shared" ref="L47" si="30">COUNTIF(C48:I48,"*休工*")</f>
        <v>0</v>
      </c>
    </row>
    <row r="48" spans="2:12" s="8" customFormat="1" ht="26.25" customHeight="1">
      <c r="B48" s="17" t="s">
        <v>46</v>
      </c>
      <c r="C48" s="10"/>
      <c r="D48" s="10"/>
      <c r="E48" s="10"/>
      <c r="F48" s="10"/>
      <c r="G48" s="10"/>
      <c r="H48" s="10"/>
      <c r="I48" s="10"/>
      <c r="J48" s="53"/>
      <c r="K48" s="56"/>
      <c r="L48" s="106"/>
    </row>
    <row r="49" spans="2:12" s="8" customFormat="1" ht="26.25" customHeight="1" thickBot="1">
      <c r="B49" s="29" t="s">
        <v>9</v>
      </c>
      <c r="C49" s="26"/>
      <c r="D49" s="26"/>
      <c r="E49" s="26"/>
      <c r="F49" s="26"/>
      <c r="G49" s="26"/>
      <c r="H49" s="26"/>
      <c r="I49" s="26"/>
      <c r="J49" s="54"/>
      <c r="K49" s="57"/>
      <c r="L49" s="107"/>
    </row>
    <row r="50" spans="2:12" s="8" customFormat="1" ht="18.75" customHeight="1">
      <c r="B50" s="22" t="s">
        <v>7</v>
      </c>
      <c r="C50" s="35">
        <f>I47+1</f>
        <v>45473</v>
      </c>
      <c r="D50" s="35">
        <f>C50+1</f>
        <v>45474</v>
      </c>
      <c r="E50" s="35">
        <f t="shared" ref="E50:I50" si="31">D50+1</f>
        <v>45475</v>
      </c>
      <c r="F50" s="35">
        <f t="shared" si="31"/>
        <v>45476</v>
      </c>
      <c r="G50" s="35">
        <f t="shared" si="31"/>
        <v>45477</v>
      </c>
      <c r="H50" s="35">
        <f t="shared" si="31"/>
        <v>45478</v>
      </c>
      <c r="I50" s="35">
        <f t="shared" si="31"/>
        <v>45479</v>
      </c>
      <c r="J50" s="52"/>
      <c r="K50" s="55">
        <f t="shared" ref="K50" si="32">COUNTIF(C51:I51,"&lt;&gt;対象外")</f>
        <v>7</v>
      </c>
      <c r="L50" s="105">
        <f t="shared" ref="L50" si="33">COUNTIF(C51:I51,"*休工*")</f>
        <v>0</v>
      </c>
    </row>
    <row r="51" spans="2:12" s="8" customFormat="1" ht="26.25" customHeight="1">
      <c r="B51" s="17" t="s">
        <v>46</v>
      </c>
      <c r="C51" s="10"/>
      <c r="D51" s="10"/>
      <c r="E51" s="10"/>
      <c r="F51" s="10"/>
      <c r="G51" s="10"/>
      <c r="H51" s="10"/>
      <c r="I51" s="10"/>
      <c r="J51" s="53"/>
      <c r="K51" s="56"/>
      <c r="L51" s="106"/>
    </row>
    <row r="52" spans="2:12" s="8" customFormat="1" ht="26.25" customHeight="1" thickBot="1">
      <c r="B52" s="29" t="s">
        <v>9</v>
      </c>
      <c r="C52" s="26"/>
      <c r="D52" s="26"/>
      <c r="E52" s="26"/>
      <c r="F52" s="26"/>
      <c r="G52" s="26"/>
      <c r="H52" s="26"/>
      <c r="I52" s="26"/>
      <c r="J52" s="54"/>
      <c r="K52" s="57"/>
      <c r="L52" s="107"/>
    </row>
    <row r="53" spans="2:12" s="8" customFormat="1" ht="18.75" customHeight="1">
      <c r="B53" s="32" t="s">
        <v>7</v>
      </c>
      <c r="C53" s="35">
        <f>I50+1</f>
        <v>45480</v>
      </c>
      <c r="D53" s="35">
        <f>C53+1</f>
        <v>45481</v>
      </c>
      <c r="E53" s="35">
        <f t="shared" ref="E53:I53" si="34">D53+1</f>
        <v>45482</v>
      </c>
      <c r="F53" s="35">
        <f t="shared" si="34"/>
        <v>45483</v>
      </c>
      <c r="G53" s="35">
        <f t="shared" si="34"/>
        <v>45484</v>
      </c>
      <c r="H53" s="35">
        <f t="shared" si="34"/>
        <v>45485</v>
      </c>
      <c r="I53" s="35">
        <f t="shared" si="34"/>
        <v>45486</v>
      </c>
      <c r="J53" s="52"/>
      <c r="K53" s="55">
        <f t="shared" ref="K53" si="35">COUNTIF(C54:I54,"&lt;&gt;対象外")</f>
        <v>7</v>
      </c>
      <c r="L53" s="105">
        <f t="shared" ref="L53" si="36">COUNTIF(C54:I54,"*休工*")</f>
        <v>0</v>
      </c>
    </row>
    <row r="54" spans="2:12" s="8" customFormat="1" ht="26.25" customHeight="1">
      <c r="B54" s="17" t="s">
        <v>46</v>
      </c>
      <c r="C54" s="10"/>
      <c r="D54" s="10"/>
      <c r="E54" s="10"/>
      <c r="F54" s="10"/>
      <c r="G54" s="10"/>
      <c r="H54" s="10"/>
      <c r="I54" s="10"/>
      <c r="J54" s="53"/>
      <c r="K54" s="56"/>
      <c r="L54" s="106"/>
    </row>
    <row r="55" spans="2:12" s="8" customFormat="1" ht="26.25" customHeight="1" thickBot="1">
      <c r="B55" s="29" t="s">
        <v>9</v>
      </c>
      <c r="C55" s="26"/>
      <c r="D55" s="26"/>
      <c r="E55" s="26"/>
      <c r="F55" s="26"/>
      <c r="G55" s="26"/>
      <c r="H55" s="26"/>
      <c r="I55" s="26"/>
      <c r="J55" s="54"/>
      <c r="K55" s="57"/>
      <c r="L55" s="107"/>
    </row>
    <row r="56" spans="2:12" s="8" customFormat="1" ht="18.75" customHeight="1">
      <c r="B56" s="32" t="s">
        <v>41</v>
      </c>
      <c r="C56" s="35">
        <f>I53+1</f>
        <v>45487</v>
      </c>
      <c r="D56" s="35">
        <f>C56+1</f>
        <v>45488</v>
      </c>
      <c r="E56" s="35">
        <f t="shared" ref="E56:I56" si="37">D56+1</f>
        <v>45489</v>
      </c>
      <c r="F56" s="35">
        <f t="shared" si="37"/>
        <v>45490</v>
      </c>
      <c r="G56" s="35">
        <f t="shared" si="37"/>
        <v>45491</v>
      </c>
      <c r="H56" s="35">
        <f t="shared" si="37"/>
        <v>45492</v>
      </c>
      <c r="I56" s="35">
        <f t="shared" si="37"/>
        <v>45493</v>
      </c>
      <c r="J56" s="52"/>
      <c r="K56" s="55">
        <f t="shared" ref="K56" si="38">COUNTIF(C57:I57,"&lt;&gt;対象外")</f>
        <v>7</v>
      </c>
      <c r="L56" s="105">
        <f t="shared" ref="L56" si="39">COUNTIF(C57:I57,"*休工*")</f>
        <v>0</v>
      </c>
    </row>
    <row r="57" spans="2:12" s="8" customFormat="1" ht="26.25" customHeight="1">
      <c r="B57" s="17" t="s">
        <v>46</v>
      </c>
      <c r="C57" s="10"/>
      <c r="D57" s="10"/>
      <c r="E57" s="10"/>
      <c r="F57" s="10"/>
      <c r="G57" s="10"/>
      <c r="H57" s="10"/>
      <c r="I57" s="10"/>
      <c r="J57" s="53"/>
      <c r="K57" s="56"/>
      <c r="L57" s="106"/>
    </row>
    <row r="58" spans="2:12" s="8" customFormat="1" ht="26.25" customHeight="1" thickBot="1">
      <c r="B58" s="29" t="s">
        <v>9</v>
      </c>
      <c r="C58" s="26"/>
      <c r="D58" s="26"/>
      <c r="E58" s="26"/>
      <c r="F58" s="26"/>
      <c r="G58" s="26"/>
      <c r="H58" s="26"/>
      <c r="I58" s="26"/>
      <c r="J58" s="54"/>
      <c r="K58" s="57"/>
      <c r="L58" s="107"/>
    </row>
    <row r="59" spans="2:12" s="8" customFormat="1" ht="18.75" customHeight="1">
      <c r="B59" s="22" t="s">
        <v>7</v>
      </c>
      <c r="C59" s="35">
        <f>I56+1</f>
        <v>45494</v>
      </c>
      <c r="D59" s="35">
        <f>C59+1</f>
        <v>45495</v>
      </c>
      <c r="E59" s="35">
        <f t="shared" ref="E59:I59" si="40">D59+1</f>
        <v>45496</v>
      </c>
      <c r="F59" s="35">
        <f t="shared" si="40"/>
        <v>45497</v>
      </c>
      <c r="G59" s="35">
        <f t="shared" si="40"/>
        <v>45498</v>
      </c>
      <c r="H59" s="35">
        <f t="shared" si="40"/>
        <v>45499</v>
      </c>
      <c r="I59" s="35">
        <f t="shared" si="40"/>
        <v>45500</v>
      </c>
      <c r="J59" s="52"/>
      <c r="K59" s="55">
        <f t="shared" ref="K59" si="41">COUNTIF(C60:I60,"&lt;&gt;対象外")</f>
        <v>7</v>
      </c>
      <c r="L59" s="105">
        <f t="shared" ref="L59" si="42">COUNTIF(C60:I60,"*休工*")</f>
        <v>0</v>
      </c>
    </row>
    <row r="60" spans="2:12" s="8" customFormat="1" ht="26.25" customHeight="1">
      <c r="B60" s="17" t="s">
        <v>46</v>
      </c>
      <c r="C60" s="10"/>
      <c r="D60" s="10"/>
      <c r="E60" s="10"/>
      <c r="F60" s="10"/>
      <c r="G60" s="10"/>
      <c r="H60" s="10"/>
      <c r="I60" s="10"/>
      <c r="J60" s="53"/>
      <c r="K60" s="56"/>
      <c r="L60" s="106"/>
    </row>
    <row r="61" spans="2:12" s="8" customFormat="1" ht="26.25" customHeight="1" thickBot="1">
      <c r="B61" s="29" t="s">
        <v>9</v>
      </c>
      <c r="C61" s="26"/>
      <c r="D61" s="26"/>
      <c r="E61" s="26"/>
      <c r="F61" s="26"/>
      <c r="G61" s="26"/>
      <c r="H61" s="26"/>
      <c r="I61" s="26"/>
      <c r="J61" s="54"/>
      <c r="K61" s="57"/>
      <c r="L61" s="107"/>
    </row>
    <row r="62" spans="2:12" s="8" customFormat="1" ht="18.75" customHeight="1">
      <c r="B62" s="32" t="s">
        <v>7</v>
      </c>
      <c r="C62" s="35">
        <f>I59+1</f>
        <v>45501</v>
      </c>
      <c r="D62" s="35">
        <f>C62+1</f>
        <v>45502</v>
      </c>
      <c r="E62" s="35">
        <f t="shared" ref="E62:I62" si="43">D62+1</f>
        <v>45503</v>
      </c>
      <c r="F62" s="35">
        <f t="shared" si="43"/>
        <v>45504</v>
      </c>
      <c r="G62" s="35">
        <f t="shared" si="43"/>
        <v>45505</v>
      </c>
      <c r="H62" s="35">
        <f t="shared" si="43"/>
        <v>45506</v>
      </c>
      <c r="I62" s="35">
        <f t="shared" si="43"/>
        <v>45507</v>
      </c>
      <c r="J62" s="52"/>
      <c r="K62" s="55">
        <f t="shared" ref="K62" si="44">COUNTIF(C63:I63,"&lt;&gt;対象外")</f>
        <v>7</v>
      </c>
      <c r="L62" s="105">
        <f t="shared" ref="L62" si="45">COUNTIF(C63:I63,"*休工*")</f>
        <v>0</v>
      </c>
    </row>
    <row r="63" spans="2:12" s="8" customFormat="1" ht="26.25" customHeight="1">
      <c r="B63" s="17" t="s">
        <v>46</v>
      </c>
      <c r="C63" s="10"/>
      <c r="D63" s="10"/>
      <c r="E63" s="10"/>
      <c r="F63" s="10"/>
      <c r="G63" s="10"/>
      <c r="H63" s="10"/>
      <c r="I63" s="10"/>
      <c r="J63" s="53"/>
      <c r="K63" s="56"/>
      <c r="L63" s="106"/>
    </row>
    <row r="64" spans="2:12" s="8" customFormat="1" ht="26.25" customHeight="1" thickBot="1">
      <c r="B64" s="29" t="s">
        <v>9</v>
      </c>
      <c r="C64" s="26"/>
      <c r="D64" s="26"/>
      <c r="E64" s="26"/>
      <c r="F64" s="26"/>
      <c r="G64" s="26"/>
      <c r="H64" s="26"/>
      <c r="I64" s="26"/>
      <c r="J64" s="54"/>
      <c r="K64" s="57"/>
      <c r="L64" s="107"/>
    </row>
    <row r="65" spans="2:12" s="8" customFormat="1" ht="18.75" customHeight="1">
      <c r="B65" s="22" t="s">
        <v>7</v>
      </c>
      <c r="C65" s="35">
        <f>I62+1</f>
        <v>45508</v>
      </c>
      <c r="D65" s="35">
        <f>C65+1</f>
        <v>45509</v>
      </c>
      <c r="E65" s="35">
        <f t="shared" ref="E65:I65" si="46">D65+1</f>
        <v>45510</v>
      </c>
      <c r="F65" s="35">
        <f t="shared" si="46"/>
        <v>45511</v>
      </c>
      <c r="G65" s="35">
        <f t="shared" si="46"/>
        <v>45512</v>
      </c>
      <c r="H65" s="35">
        <f t="shared" si="46"/>
        <v>45513</v>
      </c>
      <c r="I65" s="35">
        <f t="shared" si="46"/>
        <v>45514</v>
      </c>
      <c r="J65" s="52"/>
      <c r="K65" s="55">
        <f t="shared" ref="K65" si="47">COUNTIF(C66:I66,"&lt;&gt;対象外")</f>
        <v>7</v>
      </c>
      <c r="L65" s="105">
        <f t="shared" ref="L65" si="48">COUNTIF(C66:I66,"*休工*")</f>
        <v>0</v>
      </c>
    </row>
    <row r="66" spans="2:12" s="8" customFormat="1" ht="26.25" customHeight="1">
      <c r="B66" s="17" t="s">
        <v>46</v>
      </c>
      <c r="C66" s="10"/>
      <c r="D66" s="10"/>
      <c r="E66" s="10"/>
      <c r="F66" s="10"/>
      <c r="G66" s="10"/>
      <c r="H66" s="10"/>
      <c r="I66" s="10"/>
      <c r="J66" s="53"/>
      <c r="K66" s="56"/>
      <c r="L66" s="106"/>
    </row>
    <row r="67" spans="2:12" s="8" customFormat="1" ht="26.25" customHeight="1" thickBot="1">
      <c r="B67" s="29" t="s">
        <v>9</v>
      </c>
      <c r="C67" s="26"/>
      <c r="D67" s="26"/>
      <c r="E67" s="26"/>
      <c r="F67" s="26"/>
      <c r="G67" s="26"/>
      <c r="H67" s="26"/>
      <c r="I67" s="26"/>
      <c r="J67" s="54"/>
      <c r="K67" s="57"/>
      <c r="L67" s="107"/>
    </row>
    <row r="68" spans="2:12" s="8" customFormat="1" ht="18.75" customHeight="1">
      <c r="B68" s="32" t="s">
        <v>41</v>
      </c>
      <c r="C68" s="35">
        <f>I65+1</f>
        <v>45515</v>
      </c>
      <c r="D68" s="35">
        <f>C68+1</f>
        <v>45516</v>
      </c>
      <c r="E68" s="35">
        <f t="shared" ref="E68:I68" si="49">D68+1</f>
        <v>45517</v>
      </c>
      <c r="F68" s="35">
        <f t="shared" si="49"/>
        <v>45518</v>
      </c>
      <c r="G68" s="35">
        <f t="shared" si="49"/>
        <v>45519</v>
      </c>
      <c r="H68" s="35">
        <f t="shared" si="49"/>
        <v>45520</v>
      </c>
      <c r="I68" s="35">
        <f t="shared" si="49"/>
        <v>45521</v>
      </c>
      <c r="J68" s="64"/>
      <c r="K68" s="55">
        <f>COUNTIF(C69:I69,"&lt;&gt;対象外")</f>
        <v>7</v>
      </c>
      <c r="L68" s="105">
        <f>COUNTIF(C69:I69,"*休工*")</f>
        <v>0</v>
      </c>
    </row>
    <row r="69" spans="2:12" s="8" customFormat="1" ht="26.25" customHeight="1">
      <c r="B69" s="17" t="s">
        <v>46</v>
      </c>
      <c r="C69" s="10"/>
      <c r="D69" s="10"/>
      <c r="E69" s="10"/>
      <c r="F69" s="10"/>
      <c r="G69" s="10"/>
      <c r="H69" s="10"/>
      <c r="I69" s="10"/>
      <c r="J69" s="65"/>
      <c r="K69" s="56"/>
      <c r="L69" s="106"/>
    </row>
    <row r="70" spans="2:12" s="8" customFormat="1" ht="26.25" customHeight="1" thickBot="1">
      <c r="B70" s="29" t="s">
        <v>9</v>
      </c>
      <c r="C70" s="26"/>
      <c r="D70" s="26"/>
      <c r="E70" s="26"/>
      <c r="F70" s="26"/>
      <c r="G70" s="26"/>
      <c r="H70" s="26"/>
      <c r="I70" s="26"/>
      <c r="J70" s="66"/>
      <c r="K70" s="57"/>
      <c r="L70" s="107"/>
    </row>
    <row r="71" spans="2:12" s="8" customFormat="1" ht="18.75" customHeight="1">
      <c r="B71" s="22" t="s">
        <v>7</v>
      </c>
      <c r="C71" s="34">
        <f>I68+1</f>
        <v>45522</v>
      </c>
      <c r="D71" s="34">
        <f>C71+1</f>
        <v>45523</v>
      </c>
      <c r="E71" s="34">
        <f t="shared" ref="E71:I71" si="50">D71+1</f>
        <v>45524</v>
      </c>
      <c r="F71" s="34">
        <f t="shared" si="50"/>
        <v>45525</v>
      </c>
      <c r="G71" s="34">
        <f t="shared" si="50"/>
        <v>45526</v>
      </c>
      <c r="H71" s="34">
        <f t="shared" si="50"/>
        <v>45527</v>
      </c>
      <c r="I71" s="34">
        <f t="shared" si="50"/>
        <v>45528</v>
      </c>
      <c r="J71" s="52"/>
      <c r="K71" s="55">
        <f t="shared" ref="K71" si="51">COUNTIF(C72:I72,"&lt;&gt;対象外")</f>
        <v>7</v>
      </c>
      <c r="L71" s="105">
        <f>COUNTIF(C72:I72,"*休工*")</f>
        <v>0</v>
      </c>
    </row>
    <row r="72" spans="2:12" s="8" customFormat="1" ht="26.25" customHeight="1">
      <c r="B72" s="17" t="s">
        <v>46</v>
      </c>
      <c r="C72" s="10"/>
      <c r="D72" s="10"/>
      <c r="E72" s="10"/>
      <c r="F72" s="10"/>
      <c r="G72" s="10"/>
      <c r="H72" s="10"/>
      <c r="I72" s="10"/>
      <c r="J72" s="53"/>
      <c r="K72" s="56"/>
      <c r="L72" s="106"/>
    </row>
    <row r="73" spans="2:12" s="8" customFormat="1" ht="26.25" customHeight="1" thickBot="1">
      <c r="B73" s="29" t="s">
        <v>9</v>
      </c>
      <c r="C73" s="26"/>
      <c r="D73" s="26"/>
      <c r="E73" s="26"/>
      <c r="F73" s="26"/>
      <c r="G73" s="26"/>
      <c r="H73" s="26"/>
      <c r="I73" s="26"/>
      <c r="J73" s="54"/>
      <c r="K73" s="57"/>
      <c r="L73" s="107"/>
    </row>
    <row r="74" spans="2:12" s="8" customFormat="1" ht="18.75" customHeight="1">
      <c r="B74" s="32" t="s">
        <v>7</v>
      </c>
      <c r="C74" s="35">
        <f>I71+1</f>
        <v>45529</v>
      </c>
      <c r="D74" s="35">
        <f>C74+1</f>
        <v>45530</v>
      </c>
      <c r="E74" s="35">
        <f t="shared" ref="E74:I74" si="52">D74+1</f>
        <v>45531</v>
      </c>
      <c r="F74" s="35">
        <f t="shared" si="52"/>
        <v>45532</v>
      </c>
      <c r="G74" s="35">
        <f t="shared" si="52"/>
        <v>45533</v>
      </c>
      <c r="H74" s="35">
        <f t="shared" si="52"/>
        <v>45534</v>
      </c>
      <c r="I74" s="35">
        <f t="shared" si="52"/>
        <v>45535</v>
      </c>
      <c r="J74" s="52"/>
      <c r="K74" s="55">
        <f t="shared" ref="K74" si="53">COUNTIF(C75:I75,"&lt;&gt;対象外")</f>
        <v>7</v>
      </c>
      <c r="L74" s="105">
        <f t="shared" ref="L74" si="54">COUNTIF(C75:I75,"*休工*")</f>
        <v>0</v>
      </c>
    </row>
    <row r="75" spans="2:12" s="8" customFormat="1" ht="26.25" customHeight="1">
      <c r="B75" s="17" t="s">
        <v>46</v>
      </c>
      <c r="C75" s="10"/>
      <c r="D75" s="10"/>
      <c r="E75" s="10"/>
      <c r="F75" s="10"/>
      <c r="G75" s="10"/>
      <c r="H75" s="10"/>
      <c r="I75" s="10"/>
      <c r="J75" s="53"/>
      <c r="K75" s="56"/>
      <c r="L75" s="106"/>
    </row>
    <row r="76" spans="2:12" s="8" customFormat="1" ht="26.25" customHeight="1" thickBot="1">
      <c r="B76" s="29" t="s">
        <v>9</v>
      </c>
      <c r="C76" s="26"/>
      <c r="D76" s="26"/>
      <c r="E76" s="26"/>
      <c r="F76" s="26"/>
      <c r="G76" s="26"/>
      <c r="H76" s="26"/>
      <c r="I76" s="26"/>
      <c r="J76" s="54"/>
      <c r="K76" s="57"/>
      <c r="L76" s="107"/>
    </row>
    <row r="77" spans="2:12" s="8" customFormat="1" ht="18.75" customHeight="1">
      <c r="B77" s="22" t="s">
        <v>7</v>
      </c>
      <c r="C77" s="35">
        <f>I74+1</f>
        <v>45536</v>
      </c>
      <c r="D77" s="35">
        <f>C77+1</f>
        <v>45537</v>
      </c>
      <c r="E77" s="35">
        <f t="shared" ref="E77:I77" si="55">D77+1</f>
        <v>45538</v>
      </c>
      <c r="F77" s="35">
        <f t="shared" si="55"/>
        <v>45539</v>
      </c>
      <c r="G77" s="35">
        <f t="shared" si="55"/>
        <v>45540</v>
      </c>
      <c r="H77" s="35">
        <f t="shared" si="55"/>
        <v>45541</v>
      </c>
      <c r="I77" s="35">
        <f t="shared" si="55"/>
        <v>45542</v>
      </c>
      <c r="J77" s="52"/>
      <c r="K77" s="55">
        <f t="shared" ref="K77" si="56">COUNTIF(C78:I78,"&lt;&gt;対象外")</f>
        <v>7</v>
      </c>
      <c r="L77" s="105">
        <f t="shared" ref="L77" si="57">COUNTIF(C78:I78,"*休工*")</f>
        <v>0</v>
      </c>
    </row>
    <row r="78" spans="2:12" s="8" customFormat="1" ht="26.25" customHeight="1">
      <c r="B78" s="17" t="s">
        <v>46</v>
      </c>
      <c r="C78" s="10"/>
      <c r="D78" s="10"/>
      <c r="E78" s="10"/>
      <c r="F78" s="10"/>
      <c r="G78" s="10"/>
      <c r="H78" s="10"/>
      <c r="I78" s="10"/>
      <c r="J78" s="53"/>
      <c r="K78" s="56"/>
      <c r="L78" s="106"/>
    </row>
    <row r="79" spans="2:12" s="8" customFormat="1" ht="26.25" customHeight="1" thickBot="1">
      <c r="B79" s="29" t="s">
        <v>9</v>
      </c>
      <c r="C79" s="26"/>
      <c r="D79" s="26"/>
      <c r="E79" s="26"/>
      <c r="F79" s="26"/>
      <c r="G79" s="26"/>
      <c r="H79" s="26"/>
      <c r="I79" s="26"/>
      <c r="J79" s="54"/>
      <c r="K79" s="57"/>
      <c r="L79" s="107"/>
    </row>
    <row r="80" spans="2:12" s="8" customFormat="1" ht="18.75" customHeight="1">
      <c r="B80" s="32" t="s">
        <v>7</v>
      </c>
      <c r="C80" s="35">
        <f>I77+1</f>
        <v>45543</v>
      </c>
      <c r="D80" s="35">
        <f>C80+1</f>
        <v>45544</v>
      </c>
      <c r="E80" s="35">
        <f t="shared" ref="E80:I80" si="58">D80+1</f>
        <v>45545</v>
      </c>
      <c r="F80" s="35">
        <f t="shared" si="58"/>
        <v>45546</v>
      </c>
      <c r="G80" s="35">
        <f t="shared" si="58"/>
        <v>45547</v>
      </c>
      <c r="H80" s="35">
        <f t="shared" si="58"/>
        <v>45548</v>
      </c>
      <c r="I80" s="35">
        <f t="shared" si="58"/>
        <v>45549</v>
      </c>
      <c r="J80" s="52"/>
      <c r="K80" s="55">
        <f t="shared" ref="K80" si="59">COUNTIF(C81:I81,"&lt;&gt;対象外")</f>
        <v>7</v>
      </c>
      <c r="L80" s="105">
        <f t="shared" ref="L80" si="60">COUNTIF(C81:I81,"*休工*")</f>
        <v>0</v>
      </c>
    </row>
    <row r="81" spans="2:12" s="8" customFormat="1" ht="26.25" customHeight="1">
      <c r="B81" s="17" t="s">
        <v>46</v>
      </c>
      <c r="C81" s="10"/>
      <c r="D81" s="10"/>
      <c r="E81" s="10"/>
      <c r="F81" s="10"/>
      <c r="G81" s="10"/>
      <c r="H81" s="10"/>
      <c r="I81" s="10"/>
      <c r="J81" s="53"/>
      <c r="K81" s="56"/>
      <c r="L81" s="106"/>
    </row>
    <row r="82" spans="2:12" s="8" customFormat="1" ht="26.25" customHeight="1" thickBot="1">
      <c r="B82" s="29" t="s">
        <v>9</v>
      </c>
      <c r="C82" s="26"/>
      <c r="D82" s="26"/>
      <c r="E82" s="26"/>
      <c r="F82" s="26"/>
      <c r="G82" s="26"/>
      <c r="H82" s="26"/>
      <c r="I82" s="26"/>
      <c r="J82" s="54"/>
      <c r="K82" s="57"/>
      <c r="L82" s="107"/>
    </row>
    <row r="83" spans="2:12" s="8" customFormat="1" ht="18.75" customHeight="1">
      <c r="B83" s="32" t="s">
        <v>41</v>
      </c>
      <c r="C83" s="35">
        <f>I80+1</f>
        <v>45550</v>
      </c>
      <c r="D83" s="35">
        <f>C83+1</f>
        <v>45551</v>
      </c>
      <c r="E83" s="35">
        <f t="shared" ref="E83:I83" si="61">D83+1</f>
        <v>45552</v>
      </c>
      <c r="F83" s="35">
        <f t="shared" si="61"/>
        <v>45553</v>
      </c>
      <c r="G83" s="35">
        <f t="shared" si="61"/>
        <v>45554</v>
      </c>
      <c r="H83" s="35">
        <f t="shared" si="61"/>
        <v>45555</v>
      </c>
      <c r="I83" s="35">
        <f t="shared" si="61"/>
        <v>45556</v>
      </c>
      <c r="J83" s="52"/>
      <c r="K83" s="55">
        <f t="shared" ref="K83" si="62">COUNTIF(C84:I84,"&lt;&gt;対象外")</f>
        <v>7</v>
      </c>
      <c r="L83" s="105">
        <f t="shared" ref="L83" si="63">COUNTIF(C84:I84,"*休工*")</f>
        <v>0</v>
      </c>
    </row>
    <row r="84" spans="2:12" s="8" customFormat="1" ht="26.25" customHeight="1">
      <c r="B84" s="17" t="s">
        <v>46</v>
      </c>
      <c r="C84" s="10"/>
      <c r="D84" s="10"/>
      <c r="E84" s="10"/>
      <c r="F84" s="10"/>
      <c r="G84" s="10"/>
      <c r="H84" s="10"/>
      <c r="I84" s="10"/>
      <c r="J84" s="53"/>
      <c r="K84" s="56"/>
      <c r="L84" s="106"/>
    </row>
    <row r="85" spans="2:12" s="8" customFormat="1" ht="26.25" customHeight="1" thickBot="1">
      <c r="B85" s="29" t="s">
        <v>9</v>
      </c>
      <c r="C85" s="26"/>
      <c r="D85" s="26"/>
      <c r="E85" s="26"/>
      <c r="F85" s="26"/>
      <c r="G85" s="26"/>
      <c r="H85" s="26"/>
      <c r="I85" s="26"/>
      <c r="J85" s="54"/>
      <c r="K85" s="57"/>
      <c r="L85" s="107"/>
    </row>
    <row r="86" spans="2:12" s="8" customFormat="1" ht="18.75" customHeight="1">
      <c r="B86" s="22" t="s">
        <v>7</v>
      </c>
      <c r="C86" s="35">
        <f>I83+1</f>
        <v>45557</v>
      </c>
      <c r="D86" s="35">
        <f>C86+1</f>
        <v>45558</v>
      </c>
      <c r="E86" s="35">
        <f t="shared" ref="E86:I86" si="64">D86+1</f>
        <v>45559</v>
      </c>
      <c r="F86" s="35">
        <f t="shared" si="64"/>
        <v>45560</v>
      </c>
      <c r="G86" s="35">
        <f t="shared" si="64"/>
        <v>45561</v>
      </c>
      <c r="H86" s="35">
        <f t="shared" si="64"/>
        <v>45562</v>
      </c>
      <c r="I86" s="35">
        <f t="shared" si="64"/>
        <v>45563</v>
      </c>
      <c r="J86" s="52"/>
      <c r="K86" s="55">
        <f t="shared" ref="K86" si="65">COUNTIF(C87:I87,"&lt;&gt;対象外")</f>
        <v>7</v>
      </c>
      <c r="L86" s="105">
        <f t="shared" ref="L86" si="66">COUNTIF(C87:I87,"*休工*")</f>
        <v>0</v>
      </c>
    </row>
    <row r="87" spans="2:12" s="8" customFormat="1" ht="26.25" customHeight="1">
      <c r="B87" s="17" t="s">
        <v>46</v>
      </c>
      <c r="C87" s="10"/>
      <c r="D87" s="10"/>
      <c r="E87" s="10"/>
      <c r="F87" s="10"/>
      <c r="G87" s="10"/>
      <c r="H87" s="10"/>
      <c r="I87" s="10"/>
      <c r="J87" s="53"/>
      <c r="K87" s="56"/>
      <c r="L87" s="106"/>
    </row>
    <row r="88" spans="2:12" s="8" customFormat="1" ht="26.25" customHeight="1" thickBot="1">
      <c r="B88" s="29" t="s">
        <v>9</v>
      </c>
      <c r="C88" s="26"/>
      <c r="D88" s="26"/>
      <c r="E88" s="26"/>
      <c r="F88" s="26"/>
      <c r="G88" s="26"/>
      <c r="H88" s="26"/>
      <c r="I88" s="26"/>
      <c r="J88" s="54"/>
      <c r="K88" s="57"/>
      <c r="L88" s="107"/>
    </row>
    <row r="89" spans="2:12" s="8" customFormat="1" ht="18.75" customHeight="1">
      <c r="B89" s="32" t="s">
        <v>7</v>
      </c>
      <c r="C89" s="35">
        <f>I86+1</f>
        <v>45564</v>
      </c>
      <c r="D89" s="35">
        <f>C89+1</f>
        <v>45565</v>
      </c>
      <c r="E89" s="35">
        <f t="shared" ref="E89:I89" si="67">D89+1</f>
        <v>45566</v>
      </c>
      <c r="F89" s="35">
        <f t="shared" si="67"/>
        <v>45567</v>
      </c>
      <c r="G89" s="35">
        <f t="shared" si="67"/>
        <v>45568</v>
      </c>
      <c r="H89" s="35">
        <f t="shared" si="67"/>
        <v>45569</v>
      </c>
      <c r="I89" s="35">
        <f t="shared" si="67"/>
        <v>45570</v>
      </c>
      <c r="J89" s="52"/>
      <c r="K89" s="55">
        <f t="shared" ref="K89" si="68">COUNTIF(C90:I90,"&lt;&gt;対象外")</f>
        <v>7</v>
      </c>
      <c r="L89" s="105">
        <f t="shared" ref="L89" si="69">COUNTIF(C90:I90,"*休工*")</f>
        <v>0</v>
      </c>
    </row>
    <row r="90" spans="2:12" s="8" customFormat="1" ht="26.25" customHeight="1">
      <c r="B90" s="17" t="s">
        <v>46</v>
      </c>
      <c r="C90" s="10"/>
      <c r="D90" s="10"/>
      <c r="E90" s="10"/>
      <c r="F90" s="10"/>
      <c r="G90" s="10"/>
      <c r="H90" s="10"/>
      <c r="I90" s="10"/>
      <c r="J90" s="53"/>
      <c r="K90" s="56"/>
      <c r="L90" s="106"/>
    </row>
    <row r="91" spans="2:12" s="8" customFormat="1" ht="26.25" customHeight="1" thickBot="1">
      <c r="B91" s="29" t="s">
        <v>9</v>
      </c>
      <c r="C91" s="26"/>
      <c r="D91" s="26"/>
      <c r="E91" s="26"/>
      <c r="F91" s="26"/>
      <c r="G91" s="26"/>
      <c r="H91" s="26"/>
      <c r="I91" s="26"/>
      <c r="J91" s="54"/>
      <c r="K91" s="57"/>
      <c r="L91" s="107"/>
    </row>
    <row r="92" spans="2:12" s="8" customFormat="1" ht="18.75" customHeight="1">
      <c r="B92" s="22" t="s">
        <v>7</v>
      </c>
      <c r="C92" s="35">
        <f>I89+1</f>
        <v>45571</v>
      </c>
      <c r="D92" s="35">
        <f>C92+1</f>
        <v>45572</v>
      </c>
      <c r="E92" s="35">
        <f t="shared" ref="E92:I92" si="70">D92+1</f>
        <v>45573</v>
      </c>
      <c r="F92" s="35">
        <f t="shared" si="70"/>
        <v>45574</v>
      </c>
      <c r="G92" s="35">
        <f t="shared" si="70"/>
        <v>45575</v>
      </c>
      <c r="H92" s="35">
        <f t="shared" si="70"/>
        <v>45576</v>
      </c>
      <c r="I92" s="35">
        <f t="shared" si="70"/>
        <v>45577</v>
      </c>
      <c r="J92" s="52"/>
      <c r="K92" s="55">
        <f t="shared" ref="K92" si="71">COUNTIF(C93:I93,"&lt;&gt;対象外")</f>
        <v>7</v>
      </c>
      <c r="L92" s="105">
        <f t="shared" ref="L92" si="72">COUNTIF(C93:I93,"*休工*")</f>
        <v>0</v>
      </c>
    </row>
    <row r="93" spans="2:12" s="8" customFormat="1" ht="26.25" customHeight="1">
      <c r="B93" s="17" t="s">
        <v>46</v>
      </c>
      <c r="C93" s="10"/>
      <c r="D93" s="10"/>
      <c r="E93" s="10"/>
      <c r="F93" s="10"/>
      <c r="G93" s="10"/>
      <c r="H93" s="10"/>
      <c r="I93" s="10"/>
      <c r="J93" s="53"/>
      <c r="K93" s="56"/>
      <c r="L93" s="106"/>
    </row>
    <row r="94" spans="2:12" s="8" customFormat="1" ht="26.25" customHeight="1" thickBot="1">
      <c r="B94" s="29" t="s">
        <v>9</v>
      </c>
      <c r="C94" s="26"/>
      <c r="D94" s="26"/>
      <c r="E94" s="26"/>
      <c r="F94" s="26"/>
      <c r="G94" s="26"/>
      <c r="H94" s="26"/>
      <c r="I94" s="26"/>
      <c r="J94" s="54"/>
      <c r="K94" s="57"/>
      <c r="L94" s="107"/>
    </row>
    <row r="95" spans="2:12" s="8" customFormat="1" ht="18.75" customHeight="1">
      <c r="B95" s="32" t="s">
        <v>41</v>
      </c>
      <c r="C95" s="35">
        <f>I92+1</f>
        <v>45578</v>
      </c>
      <c r="D95" s="35">
        <f>C95+1</f>
        <v>45579</v>
      </c>
      <c r="E95" s="35">
        <f t="shared" ref="E95:I95" si="73">D95+1</f>
        <v>45580</v>
      </c>
      <c r="F95" s="35">
        <f t="shared" si="73"/>
        <v>45581</v>
      </c>
      <c r="G95" s="35">
        <f t="shared" si="73"/>
        <v>45582</v>
      </c>
      <c r="H95" s="35">
        <f t="shared" si="73"/>
        <v>45583</v>
      </c>
      <c r="I95" s="35">
        <f t="shared" si="73"/>
        <v>45584</v>
      </c>
      <c r="J95" s="64"/>
      <c r="K95" s="55">
        <f>COUNTIF(C96:I96,"&lt;&gt;対象外")</f>
        <v>7</v>
      </c>
      <c r="L95" s="105">
        <f>COUNTIF(C96:I96,"*休工*")</f>
        <v>0</v>
      </c>
    </row>
    <row r="96" spans="2:12" s="8" customFormat="1" ht="26.25" customHeight="1">
      <c r="B96" s="17" t="s">
        <v>46</v>
      </c>
      <c r="C96" s="10"/>
      <c r="D96" s="10"/>
      <c r="E96" s="10"/>
      <c r="F96" s="10"/>
      <c r="G96" s="10"/>
      <c r="H96" s="10"/>
      <c r="I96" s="10"/>
      <c r="J96" s="65"/>
      <c r="K96" s="56"/>
      <c r="L96" s="106"/>
    </row>
    <row r="97" spans="2:12" s="8" customFormat="1" ht="26.25" customHeight="1" thickBot="1">
      <c r="B97" s="29" t="s">
        <v>9</v>
      </c>
      <c r="C97" s="26"/>
      <c r="D97" s="26"/>
      <c r="E97" s="26"/>
      <c r="F97" s="26"/>
      <c r="G97" s="26"/>
      <c r="H97" s="26"/>
      <c r="I97" s="26"/>
      <c r="J97" s="66"/>
      <c r="K97" s="57"/>
      <c r="L97" s="107"/>
    </row>
    <row r="98" spans="2:12" s="8" customFormat="1" ht="18.75" customHeight="1">
      <c r="B98" s="22" t="s">
        <v>7</v>
      </c>
      <c r="C98" s="34">
        <f>I95+1</f>
        <v>45585</v>
      </c>
      <c r="D98" s="34">
        <f>C98+1</f>
        <v>45586</v>
      </c>
      <c r="E98" s="34">
        <f t="shared" ref="E98:I98" si="74">D98+1</f>
        <v>45587</v>
      </c>
      <c r="F98" s="34">
        <f t="shared" si="74"/>
        <v>45588</v>
      </c>
      <c r="G98" s="34">
        <f t="shared" si="74"/>
        <v>45589</v>
      </c>
      <c r="H98" s="34">
        <f t="shared" si="74"/>
        <v>45590</v>
      </c>
      <c r="I98" s="34">
        <f t="shared" si="74"/>
        <v>45591</v>
      </c>
      <c r="J98" s="52"/>
      <c r="K98" s="55">
        <f t="shared" ref="K98" si="75">COUNTIF(C99:I99,"&lt;&gt;対象外")</f>
        <v>7</v>
      </c>
      <c r="L98" s="105">
        <f>COUNTIF(C99:I99,"*休工*")</f>
        <v>0</v>
      </c>
    </row>
    <row r="99" spans="2:12" s="8" customFormat="1" ht="26.25" customHeight="1">
      <c r="B99" s="17" t="s">
        <v>46</v>
      </c>
      <c r="C99" s="10"/>
      <c r="D99" s="10"/>
      <c r="E99" s="10"/>
      <c r="F99" s="10"/>
      <c r="G99" s="10"/>
      <c r="H99" s="10"/>
      <c r="I99" s="10"/>
      <c r="J99" s="53"/>
      <c r="K99" s="56"/>
      <c r="L99" s="106"/>
    </row>
    <row r="100" spans="2:12" s="8" customFormat="1" ht="26.25" customHeight="1" thickBot="1">
      <c r="B100" s="29" t="s">
        <v>9</v>
      </c>
      <c r="C100" s="26"/>
      <c r="D100" s="26"/>
      <c r="E100" s="26"/>
      <c r="F100" s="26"/>
      <c r="G100" s="26"/>
      <c r="H100" s="26"/>
      <c r="I100" s="26"/>
      <c r="J100" s="54"/>
      <c r="K100" s="57"/>
      <c r="L100" s="107"/>
    </row>
    <row r="101" spans="2:12" s="8" customFormat="1" ht="18.75" customHeight="1">
      <c r="B101" s="32" t="s">
        <v>7</v>
      </c>
      <c r="C101" s="35">
        <f>I98+1</f>
        <v>45592</v>
      </c>
      <c r="D101" s="35">
        <f>C101+1</f>
        <v>45593</v>
      </c>
      <c r="E101" s="35">
        <f t="shared" ref="E101:I101" si="76">D101+1</f>
        <v>45594</v>
      </c>
      <c r="F101" s="35">
        <f t="shared" si="76"/>
        <v>45595</v>
      </c>
      <c r="G101" s="35">
        <f t="shared" si="76"/>
        <v>45596</v>
      </c>
      <c r="H101" s="35">
        <f t="shared" si="76"/>
        <v>45597</v>
      </c>
      <c r="I101" s="35">
        <f t="shared" si="76"/>
        <v>45598</v>
      </c>
      <c r="J101" s="52"/>
      <c r="K101" s="55">
        <f t="shared" ref="K101" si="77">COUNTIF(C102:I102,"&lt;&gt;対象外")</f>
        <v>7</v>
      </c>
      <c r="L101" s="105">
        <f t="shared" ref="L101" si="78">COUNTIF(C102:I102,"*休工*")</f>
        <v>0</v>
      </c>
    </row>
    <row r="102" spans="2:12" s="8" customFormat="1" ht="26.25" customHeight="1">
      <c r="B102" s="17" t="s">
        <v>46</v>
      </c>
      <c r="C102" s="10"/>
      <c r="D102" s="10"/>
      <c r="E102" s="10"/>
      <c r="F102" s="10"/>
      <c r="G102" s="10"/>
      <c r="H102" s="10"/>
      <c r="I102" s="10"/>
      <c r="J102" s="53"/>
      <c r="K102" s="56"/>
      <c r="L102" s="106"/>
    </row>
    <row r="103" spans="2:12" s="8" customFormat="1" ht="26.25" customHeight="1" thickBot="1">
      <c r="B103" s="29" t="s">
        <v>9</v>
      </c>
      <c r="C103" s="26"/>
      <c r="D103" s="26"/>
      <c r="E103" s="26"/>
      <c r="F103" s="26"/>
      <c r="G103" s="26"/>
      <c r="H103" s="26"/>
      <c r="I103" s="26"/>
      <c r="J103" s="54"/>
      <c r="K103" s="57"/>
      <c r="L103" s="107"/>
    </row>
    <row r="104" spans="2:12" s="8" customFormat="1" ht="18.75" customHeight="1">
      <c r="B104" s="22" t="s">
        <v>7</v>
      </c>
      <c r="C104" s="35">
        <f>I101+1</f>
        <v>45599</v>
      </c>
      <c r="D104" s="35">
        <f>C104+1</f>
        <v>45600</v>
      </c>
      <c r="E104" s="35">
        <f t="shared" ref="E104:I104" si="79">D104+1</f>
        <v>45601</v>
      </c>
      <c r="F104" s="35">
        <f t="shared" si="79"/>
        <v>45602</v>
      </c>
      <c r="G104" s="35">
        <f t="shared" si="79"/>
        <v>45603</v>
      </c>
      <c r="H104" s="35">
        <f t="shared" si="79"/>
        <v>45604</v>
      </c>
      <c r="I104" s="35">
        <f t="shared" si="79"/>
        <v>45605</v>
      </c>
      <c r="J104" s="52"/>
      <c r="K104" s="55">
        <f t="shared" ref="K104" si="80">COUNTIF(C105:I105,"&lt;&gt;対象外")</f>
        <v>7</v>
      </c>
      <c r="L104" s="105">
        <f t="shared" ref="L104" si="81">COUNTIF(C105:I105,"*休工*")</f>
        <v>0</v>
      </c>
    </row>
    <row r="105" spans="2:12" s="8" customFormat="1" ht="26.25" customHeight="1">
      <c r="B105" s="17" t="s">
        <v>46</v>
      </c>
      <c r="C105" s="10"/>
      <c r="D105" s="10"/>
      <c r="E105" s="10"/>
      <c r="F105" s="10"/>
      <c r="G105" s="10"/>
      <c r="H105" s="10"/>
      <c r="I105" s="10"/>
      <c r="J105" s="53"/>
      <c r="K105" s="56"/>
      <c r="L105" s="106"/>
    </row>
    <row r="106" spans="2:12" s="8" customFormat="1" ht="26.25" customHeight="1" thickBot="1">
      <c r="B106" s="29" t="s">
        <v>9</v>
      </c>
      <c r="C106" s="26"/>
      <c r="D106" s="26"/>
      <c r="E106" s="26"/>
      <c r="F106" s="26"/>
      <c r="G106" s="26"/>
      <c r="H106" s="26"/>
      <c r="I106" s="26"/>
      <c r="J106" s="54"/>
      <c r="K106" s="57"/>
      <c r="L106" s="107"/>
    </row>
    <row r="107" spans="2:12" s="8" customFormat="1" ht="18.75" customHeight="1">
      <c r="B107" s="32" t="s">
        <v>7</v>
      </c>
      <c r="C107" s="35">
        <f>I104+1</f>
        <v>45606</v>
      </c>
      <c r="D107" s="35">
        <f>C107+1</f>
        <v>45607</v>
      </c>
      <c r="E107" s="35">
        <f t="shared" ref="E107:I107" si="82">D107+1</f>
        <v>45608</v>
      </c>
      <c r="F107" s="35">
        <f t="shared" si="82"/>
        <v>45609</v>
      </c>
      <c r="G107" s="35">
        <f t="shared" si="82"/>
        <v>45610</v>
      </c>
      <c r="H107" s="35">
        <f t="shared" si="82"/>
        <v>45611</v>
      </c>
      <c r="I107" s="35">
        <f t="shared" si="82"/>
        <v>45612</v>
      </c>
      <c r="J107" s="52"/>
      <c r="K107" s="55">
        <f t="shared" ref="K107" si="83">COUNTIF(C108:I108,"&lt;&gt;対象外")</f>
        <v>7</v>
      </c>
      <c r="L107" s="105">
        <f t="shared" ref="L107" si="84">COUNTIF(C108:I108,"*休工*")</f>
        <v>0</v>
      </c>
    </row>
    <row r="108" spans="2:12" s="8" customFormat="1" ht="26.25" customHeight="1">
      <c r="B108" s="17" t="s">
        <v>46</v>
      </c>
      <c r="C108" s="10"/>
      <c r="D108" s="10"/>
      <c r="E108" s="10"/>
      <c r="F108" s="10"/>
      <c r="G108" s="10"/>
      <c r="H108" s="10"/>
      <c r="I108" s="10"/>
      <c r="J108" s="53"/>
      <c r="K108" s="56"/>
      <c r="L108" s="106"/>
    </row>
    <row r="109" spans="2:12" s="8" customFormat="1" ht="26.25" customHeight="1" thickBot="1">
      <c r="B109" s="29" t="s">
        <v>9</v>
      </c>
      <c r="C109" s="26"/>
      <c r="D109" s="26"/>
      <c r="E109" s="26"/>
      <c r="F109" s="26"/>
      <c r="G109" s="26"/>
      <c r="H109" s="26"/>
      <c r="I109" s="26"/>
      <c r="J109" s="54"/>
      <c r="K109" s="57"/>
      <c r="L109" s="107"/>
    </row>
    <row r="110" spans="2:12" s="8" customFormat="1" ht="18.75" customHeight="1">
      <c r="B110" s="32" t="s">
        <v>41</v>
      </c>
      <c r="C110" s="35">
        <f>I107+1</f>
        <v>45613</v>
      </c>
      <c r="D110" s="35">
        <f>C110+1</f>
        <v>45614</v>
      </c>
      <c r="E110" s="35">
        <f t="shared" ref="E110:I110" si="85">D110+1</f>
        <v>45615</v>
      </c>
      <c r="F110" s="35">
        <f t="shared" si="85"/>
        <v>45616</v>
      </c>
      <c r="G110" s="35">
        <f t="shared" si="85"/>
        <v>45617</v>
      </c>
      <c r="H110" s="35">
        <f t="shared" si="85"/>
        <v>45618</v>
      </c>
      <c r="I110" s="35">
        <f t="shared" si="85"/>
        <v>45619</v>
      </c>
      <c r="J110" s="52"/>
      <c r="K110" s="55">
        <f t="shared" ref="K110" si="86">COUNTIF(C111:I111,"&lt;&gt;対象外")</f>
        <v>7</v>
      </c>
      <c r="L110" s="105">
        <f t="shared" ref="L110" si="87">COUNTIF(C111:I111,"*休工*")</f>
        <v>0</v>
      </c>
    </row>
    <row r="111" spans="2:12" s="8" customFormat="1" ht="26.25" customHeight="1">
      <c r="B111" s="17" t="s">
        <v>46</v>
      </c>
      <c r="C111" s="10"/>
      <c r="D111" s="10"/>
      <c r="E111" s="10"/>
      <c r="F111" s="10"/>
      <c r="G111" s="10"/>
      <c r="H111" s="10"/>
      <c r="I111" s="10"/>
      <c r="J111" s="53"/>
      <c r="K111" s="56"/>
      <c r="L111" s="106"/>
    </row>
    <row r="112" spans="2:12" s="8" customFormat="1" ht="26.25" customHeight="1" thickBot="1">
      <c r="B112" s="29" t="s">
        <v>9</v>
      </c>
      <c r="C112" s="26"/>
      <c r="D112" s="26"/>
      <c r="E112" s="26"/>
      <c r="F112" s="26"/>
      <c r="G112" s="26"/>
      <c r="H112" s="26"/>
      <c r="I112" s="26"/>
      <c r="J112" s="54"/>
      <c r="K112" s="57"/>
      <c r="L112" s="107"/>
    </row>
    <row r="113" spans="2:12" s="8" customFormat="1" ht="18.75" customHeight="1">
      <c r="B113" s="22" t="s">
        <v>7</v>
      </c>
      <c r="C113" s="35">
        <f>I110+1</f>
        <v>45620</v>
      </c>
      <c r="D113" s="35">
        <f>C113+1</f>
        <v>45621</v>
      </c>
      <c r="E113" s="35">
        <f t="shared" ref="E113:I113" si="88">D113+1</f>
        <v>45622</v>
      </c>
      <c r="F113" s="35">
        <f t="shared" si="88"/>
        <v>45623</v>
      </c>
      <c r="G113" s="35">
        <f t="shared" si="88"/>
        <v>45624</v>
      </c>
      <c r="H113" s="35">
        <f t="shared" si="88"/>
        <v>45625</v>
      </c>
      <c r="I113" s="35">
        <f t="shared" si="88"/>
        <v>45626</v>
      </c>
      <c r="J113" s="52"/>
      <c r="K113" s="55">
        <f t="shared" ref="K113" si="89">COUNTIF(C114:I114,"&lt;&gt;対象外")</f>
        <v>7</v>
      </c>
      <c r="L113" s="105">
        <f t="shared" ref="L113" si="90">COUNTIF(C114:I114,"*休工*")</f>
        <v>0</v>
      </c>
    </row>
    <row r="114" spans="2:12" s="8" customFormat="1" ht="26.25" customHeight="1">
      <c r="B114" s="17" t="s">
        <v>46</v>
      </c>
      <c r="C114" s="10"/>
      <c r="D114" s="10"/>
      <c r="E114" s="10"/>
      <c r="F114" s="10"/>
      <c r="G114" s="10"/>
      <c r="H114" s="10"/>
      <c r="I114" s="10"/>
      <c r="J114" s="53"/>
      <c r="K114" s="56"/>
      <c r="L114" s="106"/>
    </row>
    <row r="115" spans="2:12" s="8" customFormat="1" ht="26.25" customHeight="1" thickBot="1">
      <c r="B115" s="29" t="s">
        <v>9</v>
      </c>
      <c r="C115" s="26"/>
      <c r="D115" s="26"/>
      <c r="E115" s="26"/>
      <c r="F115" s="26"/>
      <c r="G115" s="26"/>
      <c r="H115" s="26"/>
      <c r="I115" s="26"/>
      <c r="J115" s="54"/>
      <c r="K115" s="57"/>
      <c r="L115" s="107"/>
    </row>
    <row r="116" spans="2:12" s="8" customFormat="1" ht="18.75" customHeight="1">
      <c r="B116" s="32" t="s">
        <v>7</v>
      </c>
      <c r="C116" s="35">
        <f>I113+1</f>
        <v>45627</v>
      </c>
      <c r="D116" s="35">
        <f>C116+1</f>
        <v>45628</v>
      </c>
      <c r="E116" s="35">
        <f t="shared" ref="E116:I116" si="91">D116+1</f>
        <v>45629</v>
      </c>
      <c r="F116" s="35">
        <f t="shared" si="91"/>
        <v>45630</v>
      </c>
      <c r="G116" s="35">
        <f t="shared" si="91"/>
        <v>45631</v>
      </c>
      <c r="H116" s="35">
        <f t="shared" si="91"/>
        <v>45632</v>
      </c>
      <c r="I116" s="35">
        <f t="shared" si="91"/>
        <v>45633</v>
      </c>
      <c r="J116" s="52"/>
      <c r="K116" s="55">
        <f t="shared" ref="K116" si="92">COUNTIF(C117:I117,"&lt;&gt;対象外")</f>
        <v>7</v>
      </c>
      <c r="L116" s="105">
        <f t="shared" ref="L116" si="93">COUNTIF(C117:I117,"*休工*")</f>
        <v>0</v>
      </c>
    </row>
    <row r="117" spans="2:12" s="8" customFormat="1" ht="26.25" customHeight="1">
      <c r="B117" s="17" t="s">
        <v>46</v>
      </c>
      <c r="C117" s="10"/>
      <c r="D117" s="10"/>
      <c r="E117" s="10"/>
      <c r="F117" s="10"/>
      <c r="G117" s="10"/>
      <c r="H117" s="10"/>
      <c r="I117" s="10"/>
      <c r="J117" s="53"/>
      <c r="K117" s="56"/>
      <c r="L117" s="106"/>
    </row>
    <row r="118" spans="2:12" s="8" customFormat="1" ht="26.25" customHeight="1" thickBot="1">
      <c r="B118" s="29" t="s">
        <v>9</v>
      </c>
      <c r="C118" s="26"/>
      <c r="D118" s="26"/>
      <c r="E118" s="26"/>
      <c r="F118" s="26"/>
      <c r="G118" s="26"/>
      <c r="H118" s="26"/>
      <c r="I118" s="26"/>
      <c r="J118" s="54"/>
      <c r="K118" s="57"/>
      <c r="L118" s="107"/>
    </row>
    <row r="119" spans="2:12" s="8" customFormat="1" ht="18.75" customHeight="1">
      <c r="B119" s="22" t="s">
        <v>7</v>
      </c>
      <c r="C119" s="35">
        <f>I116+1</f>
        <v>45634</v>
      </c>
      <c r="D119" s="35">
        <f>C119+1</f>
        <v>45635</v>
      </c>
      <c r="E119" s="35">
        <f t="shared" ref="E119:I119" si="94">D119+1</f>
        <v>45636</v>
      </c>
      <c r="F119" s="35">
        <f t="shared" si="94"/>
        <v>45637</v>
      </c>
      <c r="G119" s="35">
        <f t="shared" si="94"/>
        <v>45638</v>
      </c>
      <c r="H119" s="35">
        <f t="shared" si="94"/>
        <v>45639</v>
      </c>
      <c r="I119" s="35">
        <f t="shared" si="94"/>
        <v>45640</v>
      </c>
      <c r="J119" s="52"/>
      <c r="K119" s="55">
        <f>COUNTIF(C120:I120,"&lt;&gt;対象外")</f>
        <v>7</v>
      </c>
      <c r="L119" s="105">
        <f t="shared" ref="L119" si="95">COUNTIF(C120:I120,"*休工*")</f>
        <v>0</v>
      </c>
    </row>
    <row r="120" spans="2:12" s="8" customFormat="1" ht="26.25" customHeight="1">
      <c r="B120" s="17" t="s">
        <v>46</v>
      </c>
      <c r="C120" s="10"/>
      <c r="D120" s="10"/>
      <c r="E120" s="10"/>
      <c r="F120" s="10"/>
      <c r="G120" s="10"/>
      <c r="H120" s="10"/>
      <c r="I120" s="10"/>
      <c r="J120" s="53"/>
      <c r="K120" s="56"/>
      <c r="L120" s="106"/>
    </row>
    <row r="121" spans="2:12" s="8" customFormat="1" ht="26.25" customHeight="1" thickBot="1">
      <c r="B121" s="29" t="s">
        <v>9</v>
      </c>
      <c r="C121" s="26"/>
      <c r="D121" s="26"/>
      <c r="E121" s="26"/>
      <c r="F121" s="26"/>
      <c r="G121" s="26"/>
      <c r="H121" s="26"/>
      <c r="I121" s="26"/>
      <c r="J121" s="54"/>
      <c r="K121" s="57"/>
      <c r="L121" s="107"/>
    </row>
    <row r="122" spans="2:12" s="8" customFormat="1" ht="18.75" customHeight="1">
      <c r="B122" s="32" t="s">
        <v>41</v>
      </c>
      <c r="C122" s="35">
        <f>I119+1</f>
        <v>45641</v>
      </c>
      <c r="D122" s="35">
        <f>C122+1</f>
        <v>45642</v>
      </c>
      <c r="E122" s="35">
        <f t="shared" ref="E122:I122" si="96">D122+1</f>
        <v>45643</v>
      </c>
      <c r="F122" s="35">
        <f t="shared" si="96"/>
        <v>45644</v>
      </c>
      <c r="G122" s="35">
        <f t="shared" si="96"/>
        <v>45645</v>
      </c>
      <c r="H122" s="35">
        <f t="shared" si="96"/>
        <v>45646</v>
      </c>
      <c r="I122" s="35">
        <f t="shared" si="96"/>
        <v>45647</v>
      </c>
      <c r="J122" s="64"/>
      <c r="K122" s="55">
        <f>COUNTIF(C123:I123,"&lt;&gt;対象外")</f>
        <v>7</v>
      </c>
      <c r="L122" s="105">
        <f>COUNTIF(C123:I123,"*休工*")</f>
        <v>0</v>
      </c>
    </row>
    <row r="123" spans="2:12" s="8" customFormat="1" ht="26.25" customHeight="1">
      <c r="B123" s="17" t="s">
        <v>46</v>
      </c>
      <c r="C123" s="10"/>
      <c r="D123" s="10"/>
      <c r="E123" s="10"/>
      <c r="F123" s="10"/>
      <c r="G123" s="10"/>
      <c r="H123" s="10"/>
      <c r="I123" s="10"/>
      <c r="J123" s="65"/>
      <c r="K123" s="56"/>
      <c r="L123" s="106"/>
    </row>
    <row r="124" spans="2:12" s="8" customFormat="1" ht="26.25" customHeight="1" thickBot="1">
      <c r="B124" s="29" t="s">
        <v>9</v>
      </c>
      <c r="C124" s="26"/>
      <c r="D124" s="26"/>
      <c r="E124" s="26"/>
      <c r="F124" s="26"/>
      <c r="G124" s="26"/>
      <c r="H124" s="26"/>
      <c r="I124" s="26"/>
      <c r="J124" s="66"/>
      <c r="K124" s="57"/>
      <c r="L124" s="107"/>
    </row>
    <row r="125" spans="2:12" s="8" customFormat="1" ht="18.75" customHeight="1">
      <c r="B125" s="22" t="s">
        <v>7</v>
      </c>
      <c r="C125" s="34">
        <f>I122+1</f>
        <v>45648</v>
      </c>
      <c r="D125" s="34">
        <f>C125+1</f>
        <v>45649</v>
      </c>
      <c r="E125" s="34">
        <f t="shared" ref="E125:I125" si="97">D125+1</f>
        <v>45650</v>
      </c>
      <c r="F125" s="34">
        <f t="shared" si="97"/>
        <v>45651</v>
      </c>
      <c r="G125" s="34">
        <f t="shared" si="97"/>
        <v>45652</v>
      </c>
      <c r="H125" s="34">
        <f t="shared" si="97"/>
        <v>45653</v>
      </c>
      <c r="I125" s="34">
        <f t="shared" si="97"/>
        <v>45654</v>
      </c>
      <c r="J125" s="52"/>
      <c r="K125" s="55">
        <f t="shared" ref="K125" si="98">COUNTIF(C126:I126,"&lt;&gt;対象外")</f>
        <v>7</v>
      </c>
      <c r="L125" s="105">
        <f>COUNTIF(C126:I126,"*休工*")</f>
        <v>0</v>
      </c>
    </row>
    <row r="126" spans="2:12" s="8" customFormat="1" ht="26.25" customHeight="1">
      <c r="B126" s="17" t="s">
        <v>46</v>
      </c>
      <c r="C126" s="10"/>
      <c r="D126" s="10"/>
      <c r="E126" s="10"/>
      <c r="F126" s="10"/>
      <c r="G126" s="10"/>
      <c r="H126" s="10"/>
      <c r="I126" s="10"/>
      <c r="J126" s="53"/>
      <c r="K126" s="56"/>
      <c r="L126" s="106"/>
    </row>
    <row r="127" spans="2:12" s="8" customFormat="1" ht="26.25" customHeight="1" thickBot="1">
      <c r="B127" s="29" t="s">
        <v>9</v>
      </c>
      <c r="C127" s="26"/>
      <c r="D127" s="26"/>
      <c r="E127" s="26"/>
      <c r="F127" s="26"/>
      <c r="G127" s="26"/>
      <c r="H127" s="26"/>
      <c r="I127" s="26"/>
      <c r="J127" s="54"/>
      <c r="K127" s="57"/>
      <c r="L127" s="107"/>
    </row>
    <row r="128" spans="2:12" s="8" customFormat="1" ht="18.75" customHeight="1">
      <c r="B128" s="32" t="s">
        <v>7</v>
      </c>
      <c r="C128" s="35">
        <f>I125+1</f>
        <v>45655</v>
      </c>
      <c r="D128" s="35">
        <f>C128+1</f>
        <v>45656</v>
      </c>
      <c r="E128" s="35">
        <f t="shared" ref="E128:I128" si="99">D128+1</f>
        <v>45657</v>
      </c>
      <c r="F128" s="35">
        <f t="shared" si="99"/>
        <v>45658</v>
      </c>
      <c r="G128" s="35">
        <f t="shared" si="99"/>
        <v>45659</v>
      </c>
      <c r="H128" s="35">
        <f t="shared" si="99"/>
        <v>45660</v>
      </c>
      <c r="I128" s="35">
        <f t="shared" si="99"/>
        <v>45661</v>
      </c>
      <c r="J128" s="52"/>
      <c r="K128" s="55">
        <f t="shared" ref="K128" si="100">COUNTIF(C129:I129,"&lt;&gt;対象外")</f>
        <v>7</v>
      </c>
      <c r="L128" s="105">
        <f t="shared" ref="L128" si="101">COUNTIF(C129:I129,"*休工*")</f>
        <v>0</v>
      </c>
    </row>
    <row r="129" spans="2:12" s="8" customFormat="1" ht="26.25" customHeight="1">
      <c r="B129" s="17" t="s">
        <v>46</v>
      </c>
      <c r="C129" s="10"/>
      <c r="D129" s="10"/>
      <c r="E129" s="10"/>
      <c r="F129" s="10"/>
      <c r="G129" s="10"/>
      <c r="H129" s="10"/>
      <c r="I129" s="10"/>
      <c r="J129" s="53"/>
      <c r="K129" s="56"/>
      <c r="L129" s="106"/>
    </row>
    <row r="130" spans="2:12" s="8" customFormat="1" ht="26.25" customHeight="1" thickBot="1">
      <c r="B130" s="29" t="s">
        <v>9</v>
      </c>
      <c r="C130" s="26"/>
      <c r="D130" s="26"/>
      <c r="E130" s="26"/>
      <c r="F130" s="26"/>
      <c r="G130" s="26"/>
      <c r="H130" s="26"/>
      <c r="I130" s="26"/>
      <c r="J130" s="54"/>
      <c r="K130" s="57"/>
      <c r="L130" s="107"/>
    </row>
    <row r="131" spans="2:12" s="8" customFormat="1" ht="18.75" customHeight="1">
      <c r="B131" s="22" t="s">
        <v>7</v>
      </c>
      <c r="C131" s="35">
        <f>I128+1</f>
        <v>45662</v>
      </c>
      <c r="D131" s="35">
        <f>C131+1</f>
        <v>45663</v>
      </c>
      <c r="E131" s="35">
        <f t="shared" ref="E131:I131" si="102">D131+1</f>
        <v>45664</v>
      </c>
      <c r="F131" s="35">
        <f t="shared" si="102"/>
        <v>45665</v>
      </c>
      <c r="G131" s="35">
        <f t="shared" si="102"/>
        <v>45666</v>
      </c>
      <c r="H131" s="35">
        <f t="shared" si="102"/>
        <v>45667</v>
      </c>
      <c r="I131" s="35">
        <f t="shared" si="102"/>
        <v>45668</v>
      </c>
      <c r="J131" s="52"/>
      <c r="K131" s="55">
        <f t="shared" ref="K131" si="103">COUNTIF(C132:I132,"&lt;&gt;対象外")</f>
        <v>7</v>
      </c>
      <c r="L131" s="105">
        <f t="shared" ref="L131" si="104">COUNTIF(C132:I132,"*休工*")</f>
        <v>0</v>
      </c>
    </row>
    <row r="132" spans="2:12" s="8" customFormat="1" ht="26.25" customHeight="1">
      <c r="B132" s="17" t="s">
        <v>46</v>
      </c>
      <c r="C132" s="10"/>
      <c r="D132" s="10"/>
      <c r="E132" s="10"/>
      <c r="F132" s="10"/>
      <c r="G132" s="10"/>
      <c r="H132" s="10"/>
      <c r="I132" s="10"/>
      <c r="J132" s="53"/>
      <c r="K132" s="56"/>
      <c r="L132" s="106"/>
    </row>
    <row r="133" spans="2:12" s="8" customFormat="1" ht="26.25" customHeight="1" thickBot="1">
      <c r="B133" s="29" t="s">
        <v>9</v>
      </c>
      <c r="C133" s="26"/>
      <c r="D133" s="26"/>
      <c r="E133" s="26"/>
      <c r="F133" s="26"/>
      <c r="G133" s="26"/>
      <c r="H133" s="26"/>
      <c r="I133" s="26"/>
      <c r="J133" s="54"/>
      <c r="K133" s="57"/>
      <c r="L133" s="107"/>
    </row>
    <row r="134" spans="2:12" s="8" customFormat="1" ht="18.75" customHeight="1">
      <c r="B134" s="32" t="s">
        <v>7</v>
      </c>
      <c r="C134" s="35">
        <f>I131+1</f>
        <v>45669</v>
      </c>
      <c r="D134" s="35">
        <f>C134+1</f>
        <v>45670</v>
      </c>
      <c r="E134" s="35">
        <f t="shared" ref="E134:I134" si="105">D134+1</f>
        <v>45671</v>
      </c>
      <c r="F134" s="35">
        <f t="shared" si="105"/>
        <v>45672</v>
      </c>
      <c r="G134" s="35">
        <f t="shared" si="105"/>
        <v>45673</v>
      </c>
      <c r="H134" s="35">
        <f t="shared" si="105"/>
        <v>45674</v>
      </c>
      <c r="I134" s="35">
        <f t="shared" si="105"/>
        <v>45675</v>
      </c>
      <c r="J134" s="52"/>
      <c r="K134" s="55">
        <f t="shared" ref="K134" si="106">COUNTIF(C135:I135,"&lt;&gt;対象外")</f>
        <v>7</v>
      </c>
      <c r="L134" s="105">
        <f t="shared" ref="L134" si="107">COUNTIF(C135:I135,"*休工*")</f>
        <v>0</v>
      </c>
    </row>
    <row r="135" spans="2:12" s="8" customFormat="1" ht="26.25" customHeight="1">
      <c r="B135" s="17" t="s">
        <v>46</v>
      </c>
      <c r="C135" s="10"/>
      <c r="D135" s="10"/>
      <c r="E135" s="10"/>
      <c r="F135" s="10"/>
      <c r="G135" s="10"/>
      <c r="H135" s="10"/>
      <c r="I135" s="10"/>
      <c r="J135" s="53"/>
      <c r="K135" s="56"/>
      <c r="L135" s="106"/>
    </row>
    <row r="136" spans="2:12" s="8" customFormat="1" ht="26.25" customHeight="1" thickBot="1">
      <c r="B136" s="29" t="s">
        <v>9</v>
      </c>
      <c r="C136" s="26"/>
      <c r="D136" s="26"/>
      <c r="E136" s="26"/>
      <c r="F136" s="26"/>
      <c r="G136" s="26"/>
      <c r="H136" s="26"/>
      <c r="I136" s="26"/>
      <c r="J136" s="54"/>
      <c r="K136" s="57"/>
      <c r="L136" s="107"/>
    </row>
    <row r="137" spans="2:12" s="8" customFormat="1" ht="18.75" customHeight="1">
      <c r="B137" s="32" t="s">
        <v>41</v>
      </c>
      <c r="C137" s="35">
        <f>I134+1</f>
        <v>45676</v>
      </c>
      <c r="D137" s="35">
        <f>C137+1</f>
        <v>45677</v>
      </c>
      <c r="E137" s="35">
        <f t="shared" ref="E137:I137" si="108">D137+1</f>
        <v>45678</v>
      </c>
      <c r="F137" s="35">
        <f t="shared" si="108"/>
        <v>45679</v>
      </c>
      <c r="G137" s="35">
        <f t="shared" si="108"/>
        <v>45680</v>
      </c>
      <c r="H137" s="35">
        <f t="shared" si="108"/>
        <v>45681</v>
      </c>
      <c r="I137" s="35">
        <f t="shared" si="108"/>
        <v>45682</v>
      </c>
      <c r="J137" s="52"/>
      <c r="K137" s="55">
        <f t="shared" ref="K137" si="109">COUNTIF(C138:I138,"&lt;&gt;対象外")</f>
        <v>7</v>
      </c>
      <c r="L137" s="105">
        <f t="shared" ref="L137" si="110">COUNTIF(C138:I138,"*休工*")</f>
        <v>0</v>
      </c>
    </row>
    <row r="138" spans="2:12" s="8" customFormat="1" ht="26.25" customHeight="1">
      <c r="B138" s="17" t="s">
        <v>46</v>
      </c>
      <c r="C138" s="10"/>
      <c r="D138" s="10"/>
      <c r="E138" s="10"/>
      <c r="F138" s="10"/>
      <c r="G138" s="10"/>
      <c r="H138" s="10"/>
      <c r="I138" s="10"/>
      <c r="J138" s="53"/>
      <c r="K138" s="56"/>
      <c r="L138" s="106"/>
    </row>
    <row r="139" spans="2:12" s="8" customFormat="1" ht="26.25" customHeight="1" thickBot="1">
      <c r="B139" s="29" t="s">
        <v>9</v>
      </c>
      <c r="C139" s="26"/>
      <c r="D139" s="26"/>
      <c r="E139" s="26"/>
      <c r="F139" s="26"/>
      <c r="G139" s="26"/>
      <c r="H139" s="26"/>
      <c r="I139" s="26"/>
      <c r="J139" s="54"/>
      <c r="K139" s="57"/>
      <c r="L139" s="107"/>
    </row>
    <row r="140" spans="2:12" s="8" customFormat="1" ht="18.75" customHeight="1">
      <c r="B140" s="22" t="s">
        <v>7</v>
      </c>
      <c r="C140" s="35">
        <f>I137+1</f>
        <v>45683</v>
      </c>
      <c r="D140" s="35">
        <f>C140+1</f>
        <v>45684</v>
      </c>
      <c r="E140" s="35">
        <f t="shared" ref="E140:I140" si="111">D140+1</f>
        <v>45685</v>
      </c>
      <c r="F140" s="35">
        <f t="shared" si="111"/>
        <v>45686</v>
      </c>
      <c r="G140" s="35">
        <f t="shared" si="111"/>
        <v>45687</v>
      </c>
      <c r="H140" s="35">
        <f t="shared" si="111"/>
        <v>45688</v>
      </c>
      <c r="I140" s="35">
        <f t="shared" si="111"/>
        <v>45689</v>
      </c>
      <c r="J140" s="52"/>
      <c r="K140" s="55">
        <f t="shared" ref="K140" si="112">COUNTIF(C141:I141,"&lt;&gt;対象外")</f>
        <v>7</v>
      </c>
      <c r="L140" s="105">
        <f t="shared" ref="L140" si="113">COUNTIF(C141:I141,"*休工*")</f>
        <v>0</v>
      </c>
    </row>
    <row r="141" spans="2:12" s="8" customFormat="1" ht="26.25" customHeight="1">
      <c r="B141" s="17" t="s">
        <v>46</v>
      </c>
      <c r="C141" s="10"/>
      <c r="D141" s="10"/>
      <c r="E141" s="10"/>
      <c r="F141" s="10"/>
      <c r="G141" s="10"/>
      <c r="H141" s="10"/>
      <c r="I141" s="10"/>
      <c r="J141" s="53"/>
      <c r="K141" s="56"/>
      <c r="L141" s="106"/>
    </row>
    <row r="142" spans="2:12" s="8" customFormat="1" ht="26.25" customHeight="1" thickBot="1">
      <c r="B142" s="29" t="s">
        <v>9</v>
      </c>
      <c r="C142" s="26"/>
      <c r="D142" s="26"/>
      <c r="E142" s="26"/>
      <c r="F142" s="26"/>
      <c r="G142" s="26"/>
      <c r="H142" s="26"/>
      <c r="I142" s="26"/>
      <c r="J142" s="54"/>
      <c r="K142" s="57"/>
      <c r="L142" s="107"/>
    </row>
    <row r="143" spans="2:12" s="8" customFormat="1" ht="18.75" customHeight="1">
      <c r="B143" s="32" t="s">
        <v>7</v>
      </c>
      <c r="C143" s="35">
        <f>I140+1</f>
        <v>45690</v>
      </c>
      <c r="D143" s="35">
        <f>C143+1</f>
        <v>45691</v>
      </c>
      <c r="E143" s="35">
        <f t="shared" ref="E143:I143" si="114">D143+1</f>
        <v>45692</v>
      </c>
      <c r="F143" s="35">
        <f t="shared" si="114"/>
        <v>45693</v>
      </c>
      <c r="G143" s="35">
        <f t="shared" si="114"/>
        <v>45694</v>
      </c>
      <c r="H143" s="35">
        <f t="shared" si="114"/>
        <v>45695</v>
      </c>
      <c r="I143" s="35">
        <f t="shared" si="114"/>
        <v>45696</v>
      </c>
      <c r="J143" s="52"/>
      <c r="K143" s="55">
        <f t="shared" ref="K143" si="115">COUNTIF(C144:I144,"&lt;&gt;対象外")</f>
        <v>7</v>
      </c>
      <c r="L143" s="105">
        <f t="shared" ref="L143" si="116">COUNTIF(C144:I144,"*休工*")</f>
        <v>0</v>
      </c>
    </row>
    <row r="144" spans="2:12" s="8" customFormat="1" ht="26.25" customHeight="1">
      <c r="B144" s="17" t="s">
        <v>46</v>
      </c>
      <c r="C144" s="10"/>
      <c r="D144" s="10"/>
      <c r="E144" s="10"/>
      <c r="F144" s="10"/>
      <c r="G144" s="10"/>
      <c r="H144" s="10"/>
      <c r="I144" s="10"/>
      <c r="J144" s="53"/>
      <c r="K144" s="56"/>
      <c r="L144" s="106"/>
    </row>
    <row r="145" spans="2:12" s="8" customFormat="1" ht="26.25" customHeight="1" thickBot="1">
      <c r="B145" s="29" t="s">
        <v>9</v>
      </c>
      <c r="C145" s="26"/>
      <c r="D145" s="26"/>
      <c r="E145" s="26"/>
      <c r="F145" s="26"/>
      <c r="G145" s="26"/>
      <c r="H145" s="26"/>
      <c r="I145" s="26"/>
      <c r="J145" s="54"/>
      <c r="K145" s="57"/>
      <c r="L145" s="107"/>
    </row>
    <row r="146" spans="2:12" s="8" customFormat="1" ht="18.75" customHeight="1">
      <c r="B146" s="22" t="s">
        <v>7</v>
      </c>
      <c r="C146" s="35">
        <f>I143+1</f>
        <v>45697</v>
      </c>
      <c r="D146" s="35">
        <f>C146+1</f>
        <v>45698</v>
      </c>
      <c r="E146" s="35">
        <f t="shared" ref="E146:I146" si="117">D146+1</f>
        <v>45699</v>
      </c>
      <c r="F146" s="35">
        <f t="shared" si="117"/>
        <v>45700</v>
      </c>
      <c r="G146" s="35">
        <f t="shared" si="117"/>
        <v>45701</v>
      </c>
      <c r="H146" s="35">
        <f t="shared" si="117"/>
        <v>45702</v>
      </c>
      <c r="I146" s="35">
        <f t="shared" si="117"/>
        <v>45703</v>
      </c>
      <c r="J146" s="52"/>
      <c r="K146" s="55">
        <f t="shared" ref="K146" si="118">COUNTIF(C147:I147,"&lt;&gt;対象外")</f>
        <v>7</v>
      </c>
      <c r="L146" s="105">
        <f t="shared" ref="L146" si="119">COUNTIF(C147:I147,"*休工*")</f>
        <v>0</v>
      </c>
    </row>
    <row r="147" spans="2:12" s="8" customFormat="1" ht="26.25" customHeight="1">
      <c r="B147" s="17" t="s">
        <v>46</v>
      </c>
      <c r="C147" s="10"/>
      <c r="D147" s="10"/>
      <c r="E147" s="10"/>
      <c r="F147" s="10"/>
      <c r="G147" s="10"/>
      <c r="H147" s="10"/>
      <c r="I147" s="10"/>
      <c r="J147" s="53"/>
      <c r="K147" s="56"/>
      <c r="L147" s="106"/>
    </row>
    <row r="148" spans="2:12" s="8" customFormat="1" ht="26.25" customHeight="1" thickBot="1">
      <c r="B148" s="29" t="s">
        <v>9</v>
      </c>
      <c r="C148" s="26"/>
      <c r="D148" s="26"/>
      <c r="E148" s="26"/>
      <c r="F148" s="26"/>
      <c r="G148" s="26"/>
      <c r="H148" s="26"/>
      <c r="I148" s="26"/>
      <c r="J148" s="54"/>
      <c r="K148" s="57"/>
      <c r="L148" s="107"/>
    </row>
    <row r="149" spans="2:12" s="8" customFormat="1" ht="18.75" customHeight="1">
      <c r="B149" s="32" t="s">
        <v>41</v>
      </c>
      <c r="C149" s="35">
        <f>I146+1</f>
        <v>45704</v>
      </c>
      <c r="D149" s="35">
        <f>C149+1</f>
        <v>45705</v>
      </c>
      <c r="E149" s="35">
        <f t="shared" ref="E149:I149" si="120">D149+1</f>
        <v>45706</v>
      </c>
      <c r="F149" s="35">
        <f t="shared" si="120"/>
        <v>45707</v>
      </c>
      <c r="G149" s="35">
        <f t="shared" si="120"/>
        <v>45708</v>
      </c>
      <c r="H149" s="35">
        <f t="shared" si="120"/>
        <v>45709</v>
      </c>
      <c r="I149" s="35">
        <f t="shared" si="120"/>
        <v>45710</v>
      </c>
      <c r="J149" s="64"/>
      <c r="K149" s="55">
        <f>COUNTIF(C150:I150,"&lt;&gt;対象外")</f>
        <v>7</v>
      </c>
      <c r="L149" s="105">
        <f>COUNTIF(C150:I150,"*休工*")</f>
        <v>0</v>
      </c>
    </row>
    <row r="150" spans="2:12" s="8" customFormat="1" ht="26.25" customHeight="1">
      <c r="B150" s="17" t="s">
        <v>46</v>
      </c>
      <c r="C150" s="10"/>
      <c r="D150" s="10"/>
      <c r="E150" s="10"/>
      <c r="F150" s="10"/>
      <c r="G150" s="10"/>
      <c r="H150" s="10"/>
      <c r="I150" s="10"/>
      <c r="J150" s="65"/>
      <c r="K150" s="56"/>
      <c r="L150" s="106"/>
    </row>
    <row r="151" spans="2:12" s="8" customFormat="1" ht="26.25" customHeight="1" thickBot="1">
      <c r="B151" s="29" t="s">
        <v>9</v>
      </c>
      <c r="C151" s="26"/>
      <c r="D151" s="26"/>
      <c r="E151" s="26"/>
      <c r="F151" s="26"/>
      <c r="G151" s="26"/>
      <c r="H151" s="26"/>
      <c r="I151" s="26"/>
      <c r="J151" s="66"/>
      <c r="K151" s="57"/>
      <c r="L151" s="107"/>
    </row>
    <row r="152" spans="2:12" s="8" customFormat="1" ht="18.75" customHeight="1">
      <c r="B152" s="22" t="s">
        <v>7</v>
      </c>
      <c r="C152" s="34">
        <f>I149+1</f>
        <v>45711</v>
      </c>
      <c r="D152" s="34">
        <f>C152+1</f>
        <v>45712</v>
      </c>
      <c r="E152" s="34">
        <f t="shared" ref="E152:I152" si="121">D152+1</f>
        <v>45713</v>
      </c>
      <c r="F152" s="34">
        <f t="shared" si="121"/>
        <v>45714</v>
      </c>
      <c r="G152" s="34">
        <f t="shared" si="121"/>
        <v>45715</v>
      </c>
      <c r="H152" s="34">
        <f t="shared" si="121"/>
        <v>45716</v>
      </c>
      <c r="I152" s="34">
        <f t="shared" si="121"/>
        <v>45717</v>
      </c>
      <c r="J152" s="52"/>
      <c r="K152" s="55">
        <f t="shared" ref="K152" si="122">COUNTIF(C153:I153,"&lt;&gt;対象外")</f>
        <v>7</v>
      </c>
      <c r="L152" s="105">
        <f>COUNTIF(C153:I153,"*休工*")</f>
        <v>0</v>
      </c>
    </row>
    <row r="153" spans="2:12" s="8" customFormat="1" ht="26.25" customHeight="1">
      <c r="B153" s="17" t="s">
        <v>46</v>
      </c>
      <c r="C153" s="10"/>
      <c r="D153" s="10"/>
      <c r="E153" s="10"/>
      <c r="F153" s="10"/>
      <c r="G153" s="10"/>
      <c r="H153" s="10"/>
      <c r="I153" s="10"/>
      <c r="J153" s="53"/>
      <c r="K153" s="56"/>
      <c r="L153" s="106"/>
    </row>
    <row r="154" spans="2:12" s="8" customFormat="1" ht="26.25" customHeight="1" thickBot="1">
      <c r="B154" s="29" t="s">
        <v>9</v>
      </c>
      <c r="C154" s="26"/>
      <c r="D154" s="26"/>
      <c r="E154" s="26"/>
      <c r="F154" s="26"/>
      <c r="G154" s="26"/>
      <c r="H154" s="26"/>
      <c r="I154" s="26"/>
      <c r="J154" s="54"/>
      <c r="K154" s="57"/>
      <c r="L154" s="107"/>
    </row>
    <row r="155" spans="2:12" s="8" customFormat="1" ht="18.75" customHeight="1">
      <c r="B155" s="32" t="s">
        <v>7</v>
      </c>
      <c r="C155" s="35">
        <f>I152+1</f>
        <v>45718</v>
      </c>
      <c r="D155" s="35">
        <f>C155+1</f>
        <v>45719</v>
      </c>
      <c r="E155" s="35">
        <f t="shared" ref="E155:I155" si="123">D155+1</f>
        <v>45720</v>
      </c>
      <c r="F155" s="35">
        <f t="shared" si="123"/>
        <v>45721</v>
      </c>
      <c r="G155" s="35">
        <f t="shared" si="123"/>
        <v>45722</v>
      </c>
      <c r="H155" s="35">
        <f t="shared" si="123"/>
        <v>45723</v>
      </c>
      <c r="I155" s="35">
        <f t="shared" si="123"/>
        <v>45724</v>
      </c>
      <c r="J155" s="52"/>
      <c r="K155" s="55">
        <f t="shared" ref="K155" si="124">COUNTIF(C156:I156,"&lt;&gt;対象外")</f>
        <v>7</v>
      </c>
      <c r="L155" s="105">
        <f t="shared" ref="L155" si="125">COUNTIF(C156:I156,"*休工*")</f>
        <v>0</v>
      </c>
    </row>
    <row r="156" spans="2:12" s="8" customFormat="1" ht="26.25" customHeight="1">
      <c r="B156" s="17" t="s">
        <v>46</v>
      </c>
      <c r="C156" s="10"/>
      <c r="D156" s="10"/>
      <c r="E156" s="10"/>
      <c r="F156" s="10"/>
      <c r="G156" s="10"/>
      <c r="H156" s="10"/>
      <c r="I156" s="10"/>
      <c r="J156" s="53"/>
      <c r="K156" s="56"/>
      <c r="L156" s="106"/>
    </row>
    <row r="157" spans="2:12" s="8" customFormat="1" ht="26.25" customHeight="1" thickBot="1">
      <c r="B157" s="29" t="s">
        <v>9</v>
      </c>
      <c r="C157" s="26"/>
      <c r="D157" s="26"/>
      <c r="E157" s="26"/>
      <c r="F157" s="26"/>
      <c r="G157" s="26"/>
      <c r="H157" s="26"/>
      <c r="I157" s="26"/>
      <c r="J157" s="54"/>
      <c r="K157" s="57"/>
      <c r="L157" s="107"/>
    </row>
    <row r="158" spans="2:12" s="8" customFormat="1" ht="18.75" customHeight="1">
      <c r="B158" s="22" t="s">
        <v>7</v>
      </c>
      <c r="C158" s="35">
        <f>I155+1</f>
        <v>45725</v>
      </c>
      <c r="D158" s="35">
        <f>C158+1</f>
        <v>45726</v>
      </c>
      <c r="E158" s="35">
        <f t="shared" ref="E158:I158" si="126">D158+1</f>
        <v>45727</v>
      </c>
      <c r="F158" s="35">
        <f t="shared" si="126"/>
        <v>45728</v>
      </c>
      <c r="G158" s="35">
        <f t="shared" si="126"/>
        <v>45729</v>
      </c>
      <c r="H158" s="35">
        <f t="shared" si="126"/>
        <v>45730</v>
      </c>
      <c r="I158" s="35">
        <f t="shared" si="126"/>
        <v>45731</v>
      </c>
      <c r="J158" s="52"/>
      <c r="K158" s="55">
        <f t="shared" ref="K158" si="127">COUNTIF(C159:I159,"&lt;&gt;対象外")</f>
        <v>7</v>
      </c>
      <c r="L158" s="105">
        <f t="shared" ref="L158" si="128">COUNTIF(C159:I159,"*休工*")</f>
        <v>0</v>
      </c>
    </row>
    <row r="159" spans="2:12" s="8" customFormat="1" ht="26.25" customHeight="1">
      <c r="B159" s="17" t="s">
        <v>46</v>
      </c>
      <c r="C159" s="10"/>
      <c r="D159" s="10"/>
      <c r="E159" s="10"/>
      <c r="F159" s="10"/>
      <c r="G159" s="10"/>
      <c r="H159" s="10"/>
      <c r="I159" s="10"/>
      <c r="J159" s="53"/>
      <c r="K159" s="56"/>
      <c r="L159" s="106"/>
    </row>
    <row r="160" spans="2:12" s="8" customFormat="1" ht="26.25" customHeight="1" thickBot="1">
      <c r="B160" s="29" t="s">
        <v>9</v>
      </c>
      <c r="C160" s="26"/>
      <c r="D160" s="26"/>
      <c r="E160" s="26"/>
      <c r="F160" s="26"/>
      <c r="G160" s="26"/>
      <c r="H160" s="26"/>
      <c r="I160" s="26"/>
      <c r="J160" s="54"/>
      <c r="K160" s="57"/>
      <c r="L160" s="107"/>
    </row>
    <row r="161" spans="2:12" s="8" customFormat="1" ht="18.75" customHeight="1">
      <c r="B161" s="32" t="s">
        <v>7</v>
      </c>
      <c r="C161" s="35">
        <f>I158+1</f>
        <v>45732</v>
      </c>
      <c r="D161" s="35">
        <f>C161+1</f>
        <v>45733</v>
      </c>
      <c r="E161" s="35">
        <f t="shared" ref="E161:I161" si="129">D161+1</f>
        <v>45734</v>
      </c>
      <c r="F161" s="35">
        <f t="shared" si="129"/>
        <v>45735</v>
      </c>
      <c r="G161" s="35">
        <f t="shared" si="129"/>
        <v>45736</v>
      </c>
      <c r="H161" s="35">
        <f t="shared" si="129"/>
        <v>45737</v>
      </c>
      <c r="I161" s="35">
        <f t="shared" si="129"/>
        <v>45738</v>
      </c>
      <c r="J161" s="52"/>
      <c r="K161" s="55">
        <f t="shared" ref="K161" si="130">COUNTIF(C162:I162,"&lt;&gt;対象外")</f>
        <v>7</v>
      </c>
      <c r="L161" s="105">
        <f t="shared" ref="L161" si="131">COUNTIF(C162:I162,"*休工*")</f>
        <v>0</v>
      </c>
    </row>
    <row r="162" spans="2:12" s="8" customFormat="1" ht="26.25" customHeight="1">
      <c r="B162" s="17" t="s">
        <v>46</v>
      </c>
      <c r="C162" s="10"/>
      <c r="D162" s="10"/>
      <c r="E162" s="10"/>
      <c r="F162" s="10"/>
      <c r="G162" s="10"/>
      <c r="H162" s="10"/>
      <c r="I162" s="10"/>
      <c r="J162" s="53"/>
      <c r="K162" s="56"/>
      <c r="L162" s="106"/>
    </row>
    <row r="163" spans="2:12" s="8" customFormat="1" ht="26.25" customHeight="1" thickBot="1">
      <c r="B163" s="29" t="s">
        <v>9</v>
      </c>
      <c r="C163" s="26"/>
      <c r="D163" s="26"/>
      <c r="E163" s="26"/>
      <c r="F163" s="26"/>
      <c r="G163" s="26"/>
      <c r="H163" s="26"/>
      <c r="I163" s="26"/>
      <c r="J163" s="54"/>
      <c r="K163" s="57"/>
      <c r="L163" s="107"/>
    </row>
    <row r="164" spans="2:12" s="8" customFormat="1" ht="18.75" customHeight="1">
      <c r="B164" s="32" t="s">
        <v>41</v>
      </c>
      <c r="C164" s="35">
        <f>I161+1</f>
        <v>45739</v>
      </c>
      <c r="D164" s="35">
        <f>C164+1</f>
        <v>45740</v>
      </c>
      <c r="E164" s="35">
        <f t="shared" ref="E164:I164" si="132">D164+1</f>
        <v>45741</v>
      </c>
      <c r="F164" s="35">
        <f t="shared" si="132"/>
        <v>45742</v>
      </c>
      <c r="G164" s="35">
        <f t="shared" si="132"/>
        <v>45743</v>
      </c>
      <c r="H164" s="35">
        <f t="shared" si="132"/>
        <v>45744</v>
      </c>
      <c r="I164" s="35">
        <f t="shared" si="132"/>
        <v>45745</v>
      </c>
      <c r="J164" s="52"/>
      <c r="K164" s="55">
        <f t="shared" ref="K164" si="133">COUNTIF(C165:I165,"&lt;&gt;対象外")</f>
        <v>7</v>
      </c>
      <c r="L164" s="105">
        <f t="shared" ref="L164" si="134">COUNTIF(C165:I165,"*休工*")</f>
        <v>0</v>
      </c>
    </row>
    <row r="165" spans="2:12" s="8" customFormat="1" ht="26.25" customHeight="1">
      <c r="B165" s="17" t="s">
        <v>46</v>
      </c>
      <c r="C165" s="10"/>
      <c r="D165" s="10"/>
      <c r="E165" s="10"/>
      <c r="F165" s="10"/>
      <c r="G165" s="10"/>
      <c r="H165" s="10"/>
      <c r="I165" s="10"/>
      <c r="J165" s="53"/>
      <c r="K165" s="56"/>
      <c r="L165" s="106"/>
    </row>
    <row r="166" spans="2:12" s="8" customFormat="1" ht="26.25" customHeight="1" thickBot="1">
      <c r="B166" s="29" t="s">
        <v>9</v>
      </c>
      <c r="C166" s="26"/>
      <c r="D166" s="26"/>
      <c r="E166" s="26"/>
      <c r="F166" s="26"/>
      <c r="G166" s="26"/>
      <c r="H166" s="26"/>
      <c r="I166" s="26"/>
      <c r="J166" s="54"/>
      <c r="K166" s="57"/>
      <c r="L166" s="107"/>
    </row>
    <row r="167" spans="2:12" s="8" customFormat="1" ht="18.75" customHeight="1">
      <c r="B167" s="22" t="s">
        <v>7</v>
      </c>
      <c r="C167" s="35">
        <f>I164+1</f>
        <v>45746</v>
      </c>
      <c r="D167" s="35">
        <f>C167+1</f>
        <v>45747</v>
      </c>
      <c r="E167" s="35">
        <f t="shared" ref="E167:I167" si="135">D167+1</f>
        <v>45748</v>
      </c>
      <c r="F167" s="35">
        <f t="shared" si="135"/>
        <v>45749</v>
      </c>
      <c r="G167" s="35">
        <f t="shared" si="135"/>
        <v>45750</v>
      </c>
      <c r="H167" s="35">
        <f t="shared" si="135"/>
        <v>45751</v>
      </c>
      <c r="I167" s="35">
        <f t="shared" si="135"/>
        <v>45752</v>
      </c>
      <c r="J167" s="52"/>
      <c r="K167" s="55">
        <f t="shared" ref="K167" si="136">COUNTIF(C168:I168,"&lt;&gt;対象外")</f>
        <v>7</v>
      </c>
      <c r="L167" s="105">
        <f t="shared" ref="L167" si="137">COUNTIF(C168:I168,"*休工*")</f>
        <v>0</v>
      </c>
    </row>
    <row r="168" spans="2:12" s="8" customFormat="1" ht="26.25" customHeight="1">
      <c r="B168" s="17" t="s">
        <v>46</v>
      </c>
      <c r="C168" s="10"/>
      <c r="D168" s="10"/>
      <c r="E168" s="10"/>
      <c r="F168" s="10"/>
      <c r="G168" s="10"/>
      <c r="H168" s="10"/>
      <c r="I168" s="10"/>
      <c r="J168" s="53"/>
      <c r="K168" s="56"/>
      <c r="L168" s="106"/>
    </row>
    <row r="169" spans="2:12" s="8" customFormat="1" ht="26.25" customHeight="1" thickBot="1">
      <c r="B169" s="29" t="s">
        <v>9</v>
      </c>
      <c r="C169" s="26"/>
      <c r="D169" s="26"/>
      <c r="E169" s="26"/>
      <c r="F169" s="26"/>
      <c r="G169" s="26"/>
      <c r="H169" s="26"/>
      <c r="I169" s="26"/>
      <c r="J169" s="54"/>
      <c r="K169" s="57"/>
      <c r="L169" s="107"/>
    </row>
    <row r="170" spans="2:12" ht="46.5" customHeight="1" thickBot="1">
      <c r="B170" s="67" t="s">
        <v>20</v>
      </c>
      <c r="C170" s="68"/>
      <c r="D170" s="68"/>
      <c r="E170" s="68"/>
      <c r="F170" s="68"/>
      <c r="G170" s="68"/>
      <c r="H170" s="68"/>
      <c r="I170" s="68"/>
      <c r="J170" s="69"/>
      <c r="K170" s="30">
        <f>SUM(K11:K169)</f>
        <v>371</v>
      </c>
      <c r="L170" s="18">
        <f>SUM(L11:L169)</f>
        <v>0</v>
      </c>
    </row>
    <row r="171" spans="2:12" s="6" customFormat="1" ht="14.25" customHeight="1">
      <c r="B171" s="6" t="s">
        <v>38</v>
      </c>
    </row>
    <row r="172" spans="2:12" ht="14.25" customHeight="1"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2:12" s="6" customFormat="1" ht="12.75" thickBot="1">
      <c r="B173" s="6" t="s">
        <v>36</v>
      </c>
    </row>
    <row r="174" spans="2:12" ht="24" customHeight="1" thickBot="1">
      <c r="B174" s="8">
        <f>L170</f>
        <v>0</v>
      </c>
      <c r="C174" s="8" t="s">
        <v>29</v>
      </c>
      <c r="D174" s="8">
        <f>K170</f>
        <v>371</v>
      </c>
      <c r="E174" s="8" t="s">
        <v>30</v>
      </c>
      <c r="F174" s="51">
        <f>ROUNDDOWN(B174/D174,3)</f>
        <v>0</v>
      </c>
      <c r="G174" s="8" t="s">
        <v>31</v>
      </c>
      <c r="H174" s="70" t="str">
        <f>IF(F174&gt;=28.5%,"4週8休以上",IF(F174&gt;=25%,"4週7休以上4週8休未満",IF(F174&gt;=21.4%,"4週6休以上4週7休未満","4週6休未満")))</f>
        <v>4週6休未満</v>
      </c>
      <c r="I174" s="71"/>
    </row>
    <row r="175" spans="2:12" ht="12" customHeight="1" thickBot="1">
      <c r="B175" s="6" t="s">
        <v>37</v>
      </c>
      <c r="C175" s="8"/>
      <c r="D175" s="8"/>
      <c r="E175" s="8"/>
      <c r="F175" s="51"/>
      <c r="G175" s="8"/>
      <c r="H175" s="12"/>
    </row>
    <row r="176" spans="2:12" s="8" customFormat="1" ht="24" customHeight="1" thickBot="1">
      <c r="B176" s="8">
        <f>L170</f>
        <v>0</v>
      </c>
      <c r="C176" s="8" t="s">
        <v>29</v>
      </c>
      <c r="D176" s="8">
        <f>K170</f>
        <v>371</v>
      </c>
      <c r="E176" s="8" t="s">
        <v>30</v>
      </c>
      <c r="F176" s="51">
        <f>ROUNDDOWN(B176/D176,3)</f>
        <v>0</v>
      </c>
      <c r="G176" s="8" t="s">
        <v>31</v>
      </c>
      <c r="H176" s="103" t="str">
        <f>IF(F176&gt;=28.5%,"評価対象","評価対象外")</f>
        <v>評価対象外</v>
      </c>
      <c r="I176" s="104"/>
    </row>
    <row r="177" spans="2:9" s="8" customFormat="1" ht="12" customHeight="1">
      <c r="B177" s="6" t="s">
        <v>39</v>
      </c>
      <c r="F177" s="11"/>
      <c r="H177" s="16"/>
      <c r="I177" s="16"/>
    </row>
    <row r="178" spans="2:9">
      <c r="B178" s="6"/>
    </row>
  </sheetData>
  <mergeCells count="179"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C4:G4"/>
    <mergeCell ref="C5:G5"/>
    <mergeCell ref="I5:K5"/>
    <mergeCell ref="B8:B10"/>
    <mergeCell ref="C8:C10"/>
    <mergeCell ref="D8:D10"/>
    <mergeCell ref="E8:E10"/>
    <mergeCell ref="F8:F10"/>
    <mergeCell ref="C6:G6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</mergeCells>
  <phoneticPr fontId="2"/>
  <conditionalFormatting sqref="C12:I169">
    <cfRule type="expression" dxfId="14" priority="1">
      <formula>C12="休日休工"</formula>
    </cfRule>
    <cfRule type="expression" dxfId="13" priority="2">
      <formula>C12="天候休工"</formula>
    </cfRule>
    <cfRule type="expression" dxfId="12" priority="3">
      <formula>C12="振替休工"</formula>
    </cfRule>
    <cfRule type="expression" dxfId="11" priority="4">
      <formula>C12="休工"</formula>
    </cfRule>
    <cfRule type="expression" dxfId="10" priority="5">
      <formula>C12="対象外"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3" manualBreakCount="3">
    <brk id="49" max="12" man="1"/>
    <brk id="94" max="12" man="1"/>
    <brk id="139" max="1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7" sqref="C7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08" t="s">
        <v>48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15" ht="14.25" customHeight="1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5" ht="14.25" customHeight="1">
      <c r="B3" s="14" t="s">
        <v>23</v>
      </c>
      <c r="C3" s="100" t="s">
        <v>28</v>
      </c>
      <c r="D3" s="100"/>
      <c r="E3" s="100"/>
      <c r="F3" s="100"/>
      <c r="G3" s="100"/>
      <c r="L3" s="41"/>
      <c r="M3" s="41"/>
      <c r="N3" s="41"/>
    </row>
    <row r="4" spans="2:15" ht="14.25" customHeight="1">
      <c r="B4" s="14" t="s">
        <v>34</v>
      </c>
      <c r="C4" s="101" t="s">
        <v>40</v>
      </c>
      <c r="D4" s="101"/>
      <c r="E4" s="101"/>
      <c r="F4" s="101"/>
      <c r="G4" s="101"/>
      <c r="H4" s="15"/>
      <c r="L4" s="41"/>
      <c r="M4" s="41"/>
      <c r="N4" s="41"/>
    </row>
    <row r="5" spans="2:15" ht="14.25" customHeight="1">
      <c r="B5" s="14" t="s">
        <v>24</v>
      </c>
      <c r="C5" s="100" t="s">
        <v>27</v>
      </c>
      <c r="D5" s="100"/>
      <c r="E5" s="100"/>
      <c r="F5" s="100"/>
      <c r="G5" s="100"/>
      <c r="H5" s="14"/>
      <c r="I5" s="102"/>
      <c r="J5" s="102"/>
      <c r="K5" s="102"/>
      <c r="L5" s="41"/>
      <c r="M5" s="41"/>
      <c r="N5" s="41"/>
    </row>
    <row r="6" spans="2:15" ht="14.25" customHeight="1" thickBot="1">
      <c r="B6" s="14" t="s">
        <v>35</v>
      </c>
      <c r="C6" s="101" t="s">
        <v>53</v>
      </c>
      <c r="D6" s="101"/>
      <c r="E6" s="101"/>
      <c r="F6" s="101"/>
      <c r="G6" s="101"/>
      <c r="H6" s="14"/>
      <c r="I6" s="6"/>
      <c r="J6" s="6"/>
      <c r="K6" s="6"/>
      <c r="L6" s="41"/>
      <c r="M6" s="41"/>
      <c r="N6" s="41"/>
    </row>
    <row r="7" spans="2:15" ht="14.25" customHeight="1" thickBot="1">
      <c r="B7" s="44"/>
      <c r="C7" s="41"/>
      <c r="D7" s="41"/>
      <c r="E7" s="45"/>
      <c r="F7" s="43"/>
      <c r="G7" s="43"/>
      <c r="H7" s="42"/>
      <c r="I7" s="43"/>
      <c r="J7" s="43"/>
      <c r="K7" s="43"/>
      <c r="L7" s="41"/>
      <c r="M7" s="42" t="s">
        <v>45</v>
      </c>
      <c r="N7" s="46">
        <v>45399</v>
      </c>
      <c r="O7" s="36">
        <f>WEEKDAY($N$7)</f>
        <v>4</v>
      </c>
    </row>
    <row r="8" spans="2:15" ht="11.25" customHeight="1">
      <c r="B8" s="79"/>
      <c r="C8" s="82" t="s">
        <v>0</v>
      </c>
      <c r="D8" s="85" t="s">
        <v>1</v>
      </c>
      <c r="E8" s="85" t="s">
        <v>2</v>
      </c>
      <c r="F8" s="85" t="s">
        <v>3</v>
      </c>
      <c r="G8" s="85" t="s">
        <v>4</v>
      </c>
      <c r="H8" s="85" t="s">
        <v>5</v>
      </c>
      <c r="I8" s="88" t="s">
        <v>6</v>
      </c>
      <c r="J8" s="91" t="s">
        <v>9</v>
      </c>
      <c r="K8" s="94" t="s">
        <v>8</v>
      </c>
      <c r="L8" s="95"/>
      <c r="M8" s="95"/>
      <c r="N8" s="96"/>
    </row>
    <row r="9" spans="2:15" ht="11.25" customHeight="1">
      <c r="B9" s="80"/>
      <c r="C9" s="83"/>
      <c r="D9" s="86"/>
      <c r="E9" s="86"/>
      <c r="F9" s="86"/>
      <c r="G9" s="86"/>
      <c r="H9" s="86"/>
      <c r="I9" s="89"/>
      <c r="J9" s="92"/>
      <c r="K9" s="97" t="s">
        <v>15</v>
      </c>
      <c r="L9" s="98"/>
      <c r="M9" s="98" t="s">
        <v>19</v>
      </c>
      <c r="N9" s="99"/>
    </row>
    <row r="10" spans="2:15" s="8" customFormat="1" ht="26.25" customHeight="1" thickBot="1">
      <c r="B10" s="81"/>
      <c r="C10" s="84"/>
      <c r="D10" s="87"/>
      <c r="E10" s="87"/>
      <c r="F10" s="87"/>
      <c r="G10" s="87"/>
      <c r="H10" s="87"/>
      <c r="I10" s="90"/>
      <c r="J10" s="93"/>
      <c r="K10" s="19" t="s">
        <v>11</v>
      </c>
      <c r="L10" s="20" t="s">
        <v>12</v>
      </c>
      <c r="M10" s="20" t="s">
        <v>14</v>
      </c>
      <c r="N10" s="21" t="s">
        <v>21</v>
      </c>
    </row>
    <row r="11" spans="2:15" s="8" customFormat="1" ht="18.75" customHeight="1">
      <c r="B11" s="22" t="s">
        <v>7</v>
      </c>
      <c r="C11" s="34">
        <f>$N$7-($O$7-1)</f>
        <v>45396</v>
      </c>
      <c r="D11" s="34">
        <f>C11+1</f>
        <v>45397</v>
      </c>
      <c r="E11" s="34">
        <f t="shared" ref="E11:I11" si="0">D11+1</f>
        <v>45398</v>
      </c>
      <c r="F11" s="34">
        <f t="shared" si="0"/>
        <v>45399</v>
      </c>
      <c r="G11" s="34">
        <f t="shared" si="0"/>
        <v>45400</v>
      </c>
      <c r="H11" s="34">
        <f t="shared" si="0"/>
        <v>45401</v>
      </c>
      <c r="I11" s="34">
        <f t="shared" si="0"/>
        <v>45402</v>
      </c>
      <c r="J11" s="76" t="s">
        <v>44</v>
      </c>
      <c r="K11" s="55" t="s">
        <v>33</v>
      </c>
      <c r="L11" s="61" t="s">
        <v>33</v>
      </c>
      <c r="M11" s="61" t="s">
        <v>33</v>
      </c>
      <c r="N11" s="52" t="s">
        <v>33</v>
      </c>
    </row>
    <row r="12" spans="2:15" s="8" customFormat="1" ht="26.25" customHeight="1">
      <c r="B12" s="17" t="s">
        <v>46</v>
      </c>
      <c r="C12" s="10"/>
      <c r="D12" s="10"/>
      <c r="E12" s="10"/>
      <c r="F12" s="10" t="s">
        <v>18</v>
      </c>
      <c r="G12" s="10" t="s">
        <v>18</v>
      </c>
      <c r="H12" s="10" t="s">
        <v>18</v>
      </c>
      <c r="I12" s="10" t="s">
        <v>18</v>
      </c>
      <c r="J12" s="77"/>
      <c r="K12" s="56"/>
      <c r="L12" s="62"/>
      <c r="M12" s="62"/>
      <c r="N12" s="53"/>
    </row>
    <row r="13" spans="2:15" s="8" customFormat="1" ht="26.25" customHeight="1" thickBot="1">
      <c r="B13" s="28" t="s">
        <v>9</v>
      </c>
      <c r="C13" s="25"/>
      <c r="D13" s="25"/>
      <c r="E13" s="25"/>
      <c r="F13" s="25" t="s">
        <v>42</v>
      </c>
      <c r="G13" s="25"/>
      <c r="H13" s="25"/>
      <c r="I13" s="25"/>
      <c r="J13" s="77"/>
      <c r="K13" s="56"/>
      <c r="L13" s="62"/>
      <c r="M13" s="62"/>
      <c r="N13" s="53"/>
    </row>
    <row r="14" spans="2:15" s="8" customFormat="1" ht="18.75" customHeight="1">
      <c r="B14" s="32" t="s">
        <v>41</v>
      </c>
      <c r="C14" s="35">
        <f>I11+1</f>
        <v>45403</v>
      </c>
      <c r="D14" s="35">
        <f>C14+1</f>
        <v>45404</v>
      </c>
      <c r="E14" s="35">
        <f t="shared" ref="E14:I14" si="1">D14+1</f>
        <v>45405</v>
      </c>
      <c r="F14" s="35">
        <f t="shared" si="1"/>
        <v>45406</v>
      </c>
      <c r="G14" s="35">
        <f t="shared" si="1"/>
        <v>45407</v>
      </c>
      <c r="H14" s="35">
        <f t="shared" si="1"/>
        <v>45408</v>
      </c>
      <c r="I14" s="35">
        <f t="shared" si="1"/>
        <v>45409</v>
      </c>
      <c r="J14" s="64"/>
      <c r="K14" s="55">
        <f>COUNTIF(C15:I15,"&lt;&gt;対象外")</f>
        <v>7</v>
      </c>
      <c r="L14" s="58">
        <f>COUNTIF(C15:I15,"*休工*")</f>
        <v>2</v>
      </c>
      <c r="M14" s="61">
        <v>1</v>
      </c>
      <c r="N14" s="52">
        <v>1</v>
      </c>
    </row>
    <row r="15" spans="2:15" s="8" customFormat="1" ht="26.25" customHeight="1">
      <c r="B15" s="17" t="s">
        <v>46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65"/>
      <c r="K15" s="56"/>
      <c r="L15" s="59"/>
      <c r="M15" s="62"/>
      <c r="N15" s="53"/>
    </row>
    <row r="16" spans="2:15" s="8" customFormat="1" ht="26.25" customHeight="1" thickBot="1">
      <c r="B16" s="29" t="s">
        <v>9</v>
      </c>
      <c r="C16" s="26"/>
      <c r="D16" s="26"/>
      <c r="E16" s="26"/>
      <c r="F16" s="26"/>
      <c r="G16" s="26"/>
      <c r="H16" s="26"/>
      <c r="I16" s="26"/>
      <c r="J16" s="66"/>
      <c r="K16" s="57"/>
      <c r="L16" s="60"/>
      <c r="M16" s="63"/>
      <c r="N16" s="54"/>
    </row>
    <row r="17" spans="2:14" s="8" customFormat="1" ht="18.75" customHeight="1">
      <c r="B17" s="22" t="s">
        <v>7</v>
      </c>
      <c r="C17" s="34">
        <f>I14+1</f>
        <v>45410</v>
      </c>
      <c r="D17" s="34">
        <f>C17+1</f>
        <v>45411</v>
      </c>
      <c r="E17" s="34">
        <f t="shared" ref="E17:I17" si="2">D17+1</f>
        <v>45412</v>
      </c>
      <c r="F17" s="34">
        <f t="shared" si="2"/>
        <v>45413</v>
      </c>
      <c r="G17" s="34">
        <f t="shared" si="2"/>
        <v>45414</v>
      </c>
      <c r="H17" s="34">
        <f t="shared" si="2"/>
        <v>45415</v>
      </c>
      <c r="I17" s="34">
        <f t="shared" si="2"/>
        <v>45416</v>
      </c>
      <c r="J17" s="52"/>
      <c r="K17" s="55">
        <f t="shared" ref="K17" si="3">COUNTIF(C18:I18,"&lt;&gt;対象外")</f>
        <v>7</v>
      </c>
      <c r="L17" s="58">
        <f>COUNTIF(C18:I18,"*休工*")</f>
        <v>4</v>
      </c>
      <c r="M17" s="61">
        <v>1</v>
      </c>
      <c r="N17" s="52">
        <v>1</v>
      </c>
    </row>
    <row r="18" spans="2:14" s="8" customFormat="1" ht="26.25" customHeight="1">
      <c r="B18" s="17" t="s">
        <v>46</v>
      </c>
      <c r="C18" s="10" t="s">
        <v>10</v>
      </c>
      <c r="D18" s="10" t="s">
        <v>16</v>
      </c>
      <c r="E18" s="10"/>
      <c r="F18" s="10"/>
      <c r="G18" s="10"/>
      <c r="H18" s="10" t="s">
        <v>16</v>
      </c>
      <c r="I18" s="10" t="s">
        <v>10</v>
      </c>
      <c r="J18" s="53"/>
      <c r="K18" s="56"/>
      <c r="L18" s="59"/>
      <c r="M18" s="62"/>
      <c r="N18" s="53"/>
    </row>
    <row r="19" spans="2:14" s="8" customFormat="1" ht="26.25" customHeight="1" thickBot="1">
      <c r="B19" s="29" t="s">
        <v>9</v>
      </c>
      <c r="C19" s="26"/>
      <c r="D19" s="26"/>
      <c r="E19" s="26"/>
      <c r="F19" s="26"/>
      <c r="G19" s="26"/>
      <c r="H19" s="26"/>
      <c r="I19" s="26"/>
      <c r="J19" s="54"/>
      <c r="K19" s="57"/>
      <c r="L19" s="60"/>
      <c r="M19" s="63"/>
      <c r="N19" s="54"/>
    </row>
    <row r="20" spans="2:14" s="8" customFormat="1" ht="18.75" customHeight="1">
      <c r="B20" s="32" t="s">
        <v>7</v>
      </c>
      <c r="C20" s="35">
        <f>I17+1</f>
        <v>45417</v>
      </c>
      <c r="D20" s="35">
        <f>C20+1</f>
        <v>45418</v>
      </c>
      <c r="E20" s="35">
        <f t="shared" ref="E20:I20" si="4">D20+1</f>
        <v>45419</v>
      </c>
      <c r="F20" s="35">
        <f t="shared" si="4"/>
        <v>45420</v>
      </c>
      <c r="G20" s="35">
        <f t="shared" si="4"/>
        <v>45421</v>
      </c>
      <c r="H20" s="35">
        <f t="shared" si="4"/>
        <v>45422</v>
      </c>
      <c r="I20" s="35">
        <f t="shared" si="4"/>
        <v>45423</v>
      </c>
      <c r="J20" s="52"/>
      <c r="K20" s="55">
        <f t="shared" ref="K20" si="5">COUNTIF(C21:I21,"&lt;&gt;対象外")</f>
        <v>7</v>
      </c>
      <c r="L20" s="58">
        <f t="shared" ref="L20" si="6">COUNTIF(C21:I21,"*休工*")</f>
        <v>3</v>
      </c>
      <c r="M20" s="61">
        <v>1</v>
      </c>
      <c r="N20" s="52">
        <v>1</v>
      </c>
    </row>
    <row r="21" spans="2:14" s="8" customFormat="1" ht="26.25" customHeight="1">
      <c r="B21" s="17" t="s">
        <v>46</v>
      </c>
      <c r="C21" s="10" t="s">
        <v>10</v>
      </c>
      <c r="D21" s="10" t="s">
        <v>16</v>
      </c>
      <c r="E21" s="10"/>
      <c r="F21" s="10"/>
      <c r="G21" s="10"/>
      <c r="H21" s="10"/>
      <c r="I21" s="10" t="s">
        <v>10</v>
      </c>
      <c r="J21" s="53"/>
      <c r="K21" s="56"/>
      <c r="L21" s="59"/>
      <c r="M21" s="62"/>
      <c r="N21" s="53"/>
    </row>
    <row r="22" spans="2:14" s="8" customFormat="1" ht="26.25" customHeight="1" thickBot="1">
      <c r="B22" s="29" t="s">
        <v>9</v>
      </c>
      <c r="C22" s="26"/>
      <c r="D22" s="26"/>
      <c r="E22" s="26"/>
      <c r="F22" s="26"/>
      <c r="G22" s="26"/>
      <c r="H22" s="26"/>
      <c r="I22" s="26"/>
      <c r="J22" s="54"/>
      <c r="K22" s="57"/>
      <c r="L22" s="60"/>
      <c r="M22" s="63"/>
      <c r="N22" s="54"/>
    </row>
    <row r="23" spans="2:14" s="8" customFormat="1" ht="18.75" customHeight="1">
      <c r="B23" s="22" t="s">
        <v>7</v>
      </c>
      <c r="C23" s="35">
        <f>I20+1</f>
        <v>45424</v>
      </c>
      <c r="D23" s="35">
        <f>C23+1</f>
        <v>45425</v>
      </c>
      <c r="E23" s="35">
        <f t="shared" ref="E23:I23" si="7">D23+1</f>
        <v>45426</v>
      </c>
      <c r="F23" s="35">
        <f t="shared" si="7"/>
        <v>45427</v>
      </c>
      <c r="G23" s="35">
        <f t="shared" si="7"/>
        <v>45428</v>
      </c>
      <c r="H23" s="35">
        <f t="shared" si="7"/>
        <v>45429</v>
      </c>
      <c r="I23" s="35">
        <f t="shared" si="7"/>
        <v>45430</v>
      </c>
      <c r="J23" s="52"/>
      <c r="K23" s="55">
        <f t="shared" ref="K23" si="8">COUNTIF(C24:I24,"&lt;&gt;対象外")</f>
        <v>7</v>
      </c>
      <c r="L23" s="58">
        <f t="shared" ref="L23" si="9">COUNTIF(C24:I24,"*休工*")</f>
        <v>2</v>
      </c>
      <c r="M23" s="61">
        <v>1</v>
      </c>
      <c r="N23" s="52">
        <v>0</v>
      </c>
    </row>
    <row r="24" spans="2:14" s="8" customFormat="1" ht="26.25" customHeight="1">
      <c r="B24" s="17" t="s">
        <v>46</v>
      </c>
      <c r="C24" s="10" t="s">
        <v>10</v>
      </c>
      <c r="D24" s="10"/>
      <c r="E24" s="10"/>
      <c r="F24" s="10"/>
      <c r="G24" s="10"/>
      <c r="H24" s="10" t="s">
        <v>32</v>
      </c>
      <c r="I24" s="10"/>
      <c r="J24" s="53"/>
      <c r="K24" s="56"/>
      <c r="L24" s="59"/>
      <c r="M24" s="62"/>
      <c r="N24" s="53"/>
    </row>
    <row r="25" spans="2:14" s="8" customFormat="1" ht="26.25" customHeight="1" thickBot="1">
      <c r="B25" s="29" t="s">
        <v>9</v>
      </c>
      <c r="C25" s="26"/>
      <c r="D25" s="26"/>
      <c r="E25" s="26"/>
      <c r="F25" s="26"/>
      <c r="G25" s="26"/>
      <c r="H25" s="26"/>
      <c r="I25" s="26"/>
      <c r="J25" s="54"/>
      <c r="K25" s="57"/>
      <c r="L25" s="60"/>
      <c r="M25" s="63"/>
      <c r="N25" s="54"/>
    </row>
    <row r="26" spans="2:14" s="8" customFormat="1" ht="18.75" customHeight="1">
      <c r="B26" s="32" t="s">
        <v>7</v>
      </c>
      <c r="C26" s="35">
        <f>I23+1</f>
        <v>45431</v>
      </c>
      <c r="D26" s="35">
        <f>C26+1</f>
        <v>45432</v>
      </c>
      <c r="E26" s="35">
        <f t="shared" ref="E26:I26" si="10">D26+1</f>
        <v>45433</v>
      </c>
      <c r="F26" s="35">
        <f t="shared" si="10"/>
        <v>45434</v>
      </c>
      <c r="G26" s="35">
        <f t="shared" si="10"/>
        <v>45435</v>
      </c>
      <c r="H26" s="35">
        <f t="shared" si="10"/>
        <v>45436</v>
      </c>
      <c r="I26" s="35">
        <f t="shared" si="10"/>
        <v>45437</v>
      </c>
      <c r="J26" s="52"/>
      <c r="K26" s="55">
        <f t="shared" ref="K26" si="11">COUNTIF(C27:I27,"&lt;&gt;対象外")</f>
        <v>7</v>
      </c>
      <c r="L26" s="58">
        <f t="shared" ref="L26" si="12">COUNTIF(C27:I27,"*休工*")</f>
        <v>2</v>
      </c>
      <c r="M26" s="61">
        <v>1</v>
      </c>
      <c r="N26" s="52">
        <v>1</v>
      </c>
    </row>
    <row r="27" spans="2:14" s="8" customFormat="1" ht="26.25" customHeight="1">
      <c r="B27" s="17" t="s">
        <v>46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53"/>
      <c r="K27" s="56"/>
      <c r="L27" s="59"/>
      <c r="M27" s="62"/>
      <c r="N27" s="53"/>
    </row>
    <row r="28" spans="2:14" s="8" customFormat="1" ht="26.25" customHeight="1" thickBot="1">
      <c r="B28" s="29" t="s">
        <v>9</v>
      </c>
      <c r="C28" s="26"/>
      <c r="D28" s="26"/>
      <c r="E28" s="26"/>
      <c r="F28" s="26"/>
      <c r="G28" s="26"/>
      <c r="H28" s="26"/>
      <c r="I28" s="26"/>
      <c r="J28" s="54"/>
      <c r="K28" s="57"/>
      <c r="L28" s="60"/>
      <c r="M28" s="63"/>
      <c r="N28" s="54"/>
    </row>
    <row r="29" spans="2:14" s="8" customFormat="1" ht="18.75" customHeight="1">
      <c r="B29" s="32" t="s">
        <v>41</v>
      </c>
      <c r="C29" s="35">
        <f>I26+1</f>
        <v>45438</v>
      </c>
      <c r="D29" s="35">
        <f>C29+1</f>
        <v>45439</v>
      </c>
      <c r="E29" s="35">
        <f t="shared" ref="E29:I29" si="13">D29+1</f>
        <v>45440</v>
      </c>
      <c r="F29" s="35">
        <f t="shared" si="13"/>
        <v>45441</v>
      </c>
      <c r="G29" s="35">
        <f t="shared" si="13"/>
        <v>45442</v>
      </c>
      <c r="H29" s="35">
        <f t="shared" si="13"/>
        <v>45443</v>
      </c>
      <c r="I29" s="35">
        <f t="shared" si="13"/>
        <v>45444</v>
      </c>
      <c r="J29" s="52"/>
      <c r="K29" s="55">
        <f t="shared" ref="K29" si="14">COUNTIF(C30:I30,"&lt;&gt;対象外")</f>
        <v>7</v>
      </c>
      <c r="L29" s="58">
        <f t="shared" ref="L29" si="15">COUNTIF(C30:I30,"*休工*")</f>
        <v>2</v>
      </c>
      <c r="M29" s="61">
        <v>1</v>
      </c>
      <c r="N29" s="52">
        <v>1</v>
      </c>
    </row>
    <row r="30" spans="2:14" s="8" customFormat="1" ht="26.25" customHeight="1">
      <c r="B30" s="17" t="s">
        <v>46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53"/>
      <c r="K30" s="56"/>
      <c r="L30" s="59"/>
      <c r="M30" s="62"/>
      <c r="N30" s="53"/>
    </row>
    <row r="31" spans="2:14" s="8" customFormat="1" ht="26.25" customHeight="1" thickBot="1">
      <c r="B31" s="29" t="s">
        <v>9</v>
      </c>
      <c r="C31" s="26"/>
      <c r="D31" s="26"/>
      <c r="E31" s="26"/>
      <c r="F31" s="26"/>
      <c r="G31" s="26"/>
      <c r="H31" s="26"/>
      <c r="I31" s="26"/>
      <c r="J31" s="54"/>
      <c r="K31" s="57"/>
      <c r="L31" s="60"/>
      <c r="M31" s="63"/>
      <c r="N31" s="54"/>
    </row>
    <row r="32" spans="2:14" s="8" customFormat="1" ht="18.75" customHeight="1">
      <c r="B32" s="22" t="s">
        <v>7</v>
      </c>
      <c r="C32" s="35">
        <f>I29+1</f>
        <v>45445</v>
      </c>
      <c r="D32" s="35">
        <f>C32+1</f>
        <v>45446</v>
      </c>
      <c r="E32" s="35">
        <f t="shared" ref="E32:I32" si="16">D32+1</f>
        <v>45447</v>
      </c>
      <c r="F32" s="35">
        <f t="shared" si="16"/>
        <v>45448</v>
      </c>
      <c r="G32" s="35">
        <f t="shared" si="16"/>
        <v>45449</v>
      </c>
      <c r="H32" s="35">
        <f t="shared" si="16"/>
        <v>45450</v>
      </c>
      <c r="I32" s="35">
        <f t="shared" si="16"/>
        <v>45451</v>
      </c>
      <c r="J32" s="52"/>
      <c r="K32" s="55">
        <f t="shared" ref="K32" si="17">COUNTIF(C33:I33,"&lt;&gt;対象外")</f>
        <v>2</v>
      </c>
      <c r="L32" s="58">
        <f t="shared" ref="L32" si="18">COUNTIF(C33:I33,"*休工*")</f>
        <v>1</v>
      </c>
      <c r="M32" s="61">
        <v>0.5</v>
      </c>
      <c r="N32" s="52">
        <v>0.5</v>
      </c>
    </row>
    <row r="33" spans="2:14" s="8" customFormat="1" ht="26.25" customHeight="1">
      <c r="B33" s="17" t="s">
        <v>46</v>
      </c>
      <c r="C33" s="10" t="s">
        <v>18</v>
      </c>
      <c r="D33" s="10" t="s">
        <v>18</v>
      </c>
      <c r="E33" s="10" t="s">
        <v>18</v>
      </c>
      <c r="F33" s="10" t="s">
        <v>18</v>
      </c>
      <c r="G33" s="10" t="s">
        <v>18</v>
      </c>
      <c r="H33" s="10"/>
      <c r="I33" s="10" t="s">
        <v>10</v>
      </c>
      <c r="J33" s="53"/>
      <c r="K33" s="56"/>
      <c r="L33" s="59"/>
      <c r="M33" s="62"/>
      <c r="N33" s="53"/>
    </row>
    <row r="34" spans="2:14" s="8" customFormat="1" ht="26.25" customHeight="1" thickBot="1">
      <c r="B34" s="29" t="s">
        <v>9</v>
      </c>
      <c r="C34" s="26"/>
      <c r="D34" s="26"/>
      <c r="E34" s="26"/>
      <c r="F34" s="26"/>
      <c r="G34" s="26"/>
      <c r="H34" s="26"/>
      <c r="I34" s="26"/>
      <c r="J34" s="54"/>
      <c r="K34" s="57"/>
      <c r="L34" s="60"/>
      <c r="M34" s="63"/>
      <c r="N34" s="54"/>
    </row>
    <row r="35" spans="2:14" s="8" customFormat="1" ht="18.75" customHeight="1">
      <c r="B35" s="32" t="s">
        <v>7</v>
      </c>
      <c r="C35" s="35">
        <f>I32+1</f>
        <v>45452</v>
      </c>
      <c r="D35" s="35">
        <f>C35+1</f>
        <v>45453</v>
      </c>
      <c r="E35" s="35">
        <f t="shared" ref="E35:I35" si="19">D35+1</f>
        <v>45454</v>
      </c>
      <c r="F35" s="35">
        <f t="shared" si="19"/>
        <v>45455</v>
      </c>
      <c r="G35" s="35">
        <f t="shared" si="19"/>
        <v>45456</v>
      </c>
      <c r="H35" s="35">
        <f t="shared" si="19"/>
        <v>45457</v>
      </c>
      <c r="I35" s="35">
        <f t="shared" si="19"/>
        <v>45458</v>
      </c>
      <c r="J35" s="52"/>
      <c r="K35" s="55">
        <f t="shared" ref="K35" si="20">COUNTIF(C36:I36,"&lt;&gt;対象外")</f>
        <v>7</v>
      </c>
      <c r="L35" s="58">
        <f t="shared" ref="L35" si="21">COUNTIF(C36:I36,"*休工*")</f>
        <v>2</v>
      </c>
      <c r="M35" s="61">
        <v>1</v>
      </c>
      <c r="N35" s="52">
        <v>1</v>
      </c>
    </row>
    <row r="36" spans="2:14" s="8" customFormat="1" ht="26.25" customHeight="1">
      <c r="B36" s="17" t="s">
        <v>46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53"/>
      <c r="K36" s="56"/>
      <c r="L36" s="59"/>
      <c r="M36" s="62"/>
      <c r="N36" s="53"/>
    </row>
    <row r="37" spans="2:14" s="8" customFormat="1" ht="26.25" customHeight="1" thickBot="1">
      <c r="B37" s="29" t="s">
        <v>9</v>
      </c>
      <c r="C37" s="26"/>
      <c r="D37" s="26"/>
      <c r="E37" s="26"/>
      <c r="F37" s="26"/>
      <c r="G37" s="26"/>
      <c r="H37" s="26"/>
      <c r="I37" s="26"/>
      <c r="J37" s="54"/>
      <c r="K37" s="57"/>
      <c r="L37" s="60"/>
      <c r="M37" s="63"/>
      <c r="N37" s="54"/>
    </row>
    <row r="38" spans="2:14" s="8" customFormat="1" ht="18.75" customHeight="1">
      <c r="B38" s="22" t="s">
        <v>7</v>
      </c>
      <c r="C38" s="35">
        <f>I35+1</f>
        <v>45459</v>
      </c>
      <c r="D38" s="35">
        <f>C38+1</f>
        <v>45460</v>
      </c>
      <c r="E38" s="35">
        <f t="shared" ref="E38:I38" si="22">D38+1</f>
        <v>45461</v>
      </c>
      <c r="F38" s="35">
        <f t="shared" si="22"/>
        <v>45462</v>
      </c>
      <c r="G38" s="35">
        <f t="shared" si="22"/>
        <v>45463</v>
      </c>
      <c r="H38" s="35">
        <f t="shared" si="22"/>
        <v>45464</v>
      </c>
      <c r="I38" s="35">
        <f t="shared" si="22"/>
        <v>45465</v>
      </c>
      <c r="J38" s="52"/>
      <c r="K38" s="55">
        <f t="shared" ref="K38" si="23">COUNTIF(C39:I39,"&lt;&gt;対象外")</f>
        <v>7</v>
      </c>
      <c r="L38" s="58">
        <f t="shared" ref="L38" si="24">COUNTIF(C39:I39,"*休工*")</f>
        <v>1</v>
      </c>
      <c r="M38" s="61">
        <v>1</v>
      </c>
      <c r="N38" s="52">
        <v>0</v>
      </c>
    </row>
    <row r="39" spans="2:14" s="8" customFormat="1" ht="26.25" customHeight="1">
      <c r="B39" s="17" t="s">
        <v>46</v>
      </c>
      <c r="C39" s="10" t="s">
        <v>10</v>
      </c>
      <c r="D39" s="10"/>
      <c r="E39" s="10"/>
      <c r="F39" s="10"/>
      <c r="G39" s="10"/>
      <c r="H39" s="10"/>
      <c r="I39" s="10"/>
      <c r="J39" s="53"/>
      <c r="K39" s="56"/>
      <c r="L39" s="59"/>
      <c r="M39" s="62"/>
      <c r="N39" s="53"/>
    </row>
    <row r="40" spans="2:14" s="8" customFormat="1" ht="26.25" customHeight="1" thickBot="1">
      <c r="B40" s="29" t="s">
        <v>9</v>
      </c>
      <c r="C40" s="26"/>
      <c r="D40" s="26"/>
      <c r="E40" s="26"/>
      <c r="F40" s="26"/>
      <c r="G40" s="26"/>
      <c r="H40" s="26"/>
      <c r="I40" s="26"/>
      <c r="J40" s="54"/>
      <c r="K40" s="57"/>
      <c r="L40" s="60"/>
      <c r="M40" s="63"/>
      <c r="N40" s="54"/>
    </row>
    <row r="41" spans="2:14" s="8" customFormat="1" ht="18.75" customHeight="1">
      <c r="B41" s="32" t="s">
        <v>7</v>
      </c>
      <c r="C41" s="35">
        <f>I38+1</f>
        <v>45466</v>
      </c>
      <c r="D41" s="35">
        <f>C41+1</f>
        <v>45467</v>
      </c>
      <c r="E41" s="35">
        <f t="shared" ref="E41:I41" si="25">D41+1</f>
        <v>45468</v>
      </c>
      <c r="F41" s="35">
        <f t="shared" si="25"/>
        <v>45469</v>
      </c>
      <c r="G41" s="35">
        <f t="shared" si="25"/>
        <v>45470</v>
      </c>
      <c r="H41" s="35">
        <f t="shared" si="25"/>
        <v>45471</v>
      </c>
      <c r="I41" s="35">
        <f t="shared" si="25"/>
        <v>45472</v>
      </c>
      <c r="J41" s="52" t="s">
        <v>44</v>
      </c>
      <c r="K41" s="55" t="s">
        <v>47</v>
      </c>
      <c r="L41" s="61" t="s">
        <v>47</v>
      </c>
      <c r="M41" s="61" t="s">
        <v>47</v>
      </c>
      <c r="N41" s="52" t="s">
        <v>47</v>
      </c>
    </row>
    <row r="42" spans="2:14" s="8" customFormat="1" ht="26.25" customHeight="1">
      <c r="B42" s="17" t="s">
        <v>46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/>
      <c r="I42" s="10"/>
      <c r="J42" s="53"/>
      <c r="K42" s="56"/>
      <c r="L42" s="62"/>
      <c r="M42" s="62"/>
      <c r="N42" s="53"/>
    </row>
    <row r="43" spans="2:14" s="8" customFormat="1" ht="26.25" customHeight="1" thickBot="1">
      <c r="B43" s="29" t="s">
        <v>9</v>
      </c>
      <c r="C43" s="26"/>
      <c r="D43" s="26"/>
      <c r="E43" s="26"/>
      <c r="F43" s="26"/>
      <c r="G43" s="26" t="s">
        <v>43</v>
      </c>
      <c r="H43" s="26"/>
      <c r="I43" s="26"/>
      <c r="J43" s="54"/>
      <c r="K43" s="57"/>
      <c r="L43" s="63"/>
      <c r="M43" s="63"/>
      <c r="N43" s="54"/>
    </row>
    <row r="44" spans="2:14" s="8" customFormat="1" ht="46.5" customHeight="1" thickBot="1">
      <c r="B44" s="74" t="s">
        <v>22</v>
      </c>
      <c r="C44" s="63"/>
      <c r="D44" s="63"/>
      <c r="E44" s="63"/>
      <c r="F44" s="63"/>
      <c r="G44" s="63"/>
      <c r="H44" s="63"/>
      <c r="I44" s="63"/>
      <c r="J44" s="75"/>
      <c r="K44" s="23"/>
      <c r="L44" s="24"/>
      <c r="M44" s="24"/>
      <c r="N44" s="27">
        <f>COUNTIF(C11:I43,"休日休工")</f>
        <v>3</v>
      </c>
    </row>
    <row r="45" spans="2:14" ht="46.5" customHeight="1" thickBot="1">
      <c r="B45" s="67" t="s">
        <v>20</v>
      </c>
      <c r="C45" s="68"/>
      <c r="D45" s="68"/>
      <c r="E45" s="68"/>
      <c r="F45" s="68"/>
      <c r="G45" s="68"/>
      <c r="H45" s="68"/>
      <c r="I45" s="68"/>
      <c r="J45" s="69"/>
      <c r="K45" s="30">
        <f>SUM(K11:K44)</f>
        <v>58</v>
      </c>
      <c r="L45" s="31">
        <f>SUM(L11:L44)</f>
        <v>19</v>
      </c>
      <c r="M45" s="31">
        <f>SUM(M11:M44)</f>
        <v>8.5</v>
      </c>
      <c r="N45" s="18">
        <f>SUM(N11:N43)+N44*0.5</f>
        <v>8</v>
      </c>
    </row>
    <row r="46" spans="2:14" s="6" customFormat="1" ht="14.25" customHeight="1">
      <c r="B46" s="43" t="s">
        <v>38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2:14" ht="14.25" customHeight="1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2:14" s="6" customFormat="1" ht="12.75" thickBot="1">
      <c r="B48" s="43" t="s">
        <v>36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2:14" ht="24" customHeight="1" thickBot="1">
      <c r="B49" s="44">
        <f>L45</f>
        <v>19</v>
      </c>
      <c r="C49" s="44" t="s">
        <v>29</v>
      </c>
      <c r="D49" s="44">
        <f>K45</f>
        <v>58</v>
      </c>
      <c r="E49" s="44" t="s">
        <v>30</v>
      </c>
      <c r="F49" s="47">
        <f>ROUNDDOWN(B49/D49,3)</f>
        <v>0.32700000000000001</v>
      </c>
      <c r="G49" s="44" t="s">
        <v>31</v>
      </c>
      <c r="H49" s="70" t="str">
        <f>IF(F49&gt;=28.5%,"4週8休以上",IF(F49&gt;=25%,"4週7休以上4週8休未満",IF(F49&gt;=21.4%,"4週6休以上4週7休未満","4週6休未満")))</f>
        <v>4週8休以上</v>
      </c>
      <c r="I49" s="71"/>
      <c r="J49" s="41"/>
      <c r="K49" s="41"/>
      <c r="L49" s="41"/>
      <c r="M49" s="41"/>
      <c r="N49" s="41"/>
    </row>
    <row r="50" spans="2:14" ht="12" customHeight="1" thickBot="1">
      <c r="B50" s="43" t="s">
        <v>37</v>
      </c>
      <c r="C50" s="44"/>
      <c r="D50" s="44"/>
      <c r="E50" s="44"/>
      <c r="F50" s="47"/>
      <c r="G50" s="44"/>
      <c r="H50" s="48"/>
      <c r="I50" s="41"/>
      <c r="J50" s="41"/>
      <c r="K50" s="41"/>
      <c r="L50" s="41"/>
      <c r="M50" s="41"/>
      <c r="N50" s="41"/>
    </row>
    <row r="51" spans="2:14" s="8" customFormat="1" ht="24" customHeight="1" thickBot="1">
      <c r="B51" s="44">
        <f>N45</f>
        <v>8</v>
      </c>
      <c r="C51" s="44" t="s">
        <v>29</v>
      </c>
      <c r="D51" s="44">
        <f>M45</f>
        <v>8.5</v>
      </c>
      <c r="E51" s="44" t="s">
        <v>30</v>
      </c>
      <c r="F51" s="47">
        <f>ROUNDDOWN(B51/D51,3)</f>
        <v>0.94099999999999995</v>
      </c>
      <c r="G51" s="44" t="s">
        <v>31</v>
      </c>
      <c r="H51" s="72" t="str">
        <f>IF(AND(F51&gt;=70%,F49&gt;=28.5%),"評価対象","評価対象外")</f>
        <v>評価対象</v>
      </c>
      <c r="I51" s="73"/>
      <c r="J51" s="44"/>
      <c r="K51" s="44"/>
      <c r="L51" s="44"/>
      <c r="M51" s="44"/>
      <c r="N51" s="44"/>
    </row>
    <row r="52" spans="2:14" s="8" customFormat="1" ht="12" customHeight="1">
      <c r="B52" s="43" t="s">
        <v>39</v>
      </c>
      <c r="C52" s="44"/>
      <c r="D52" s="44"/>
      <c r="E52" s="44"/>
      <c r="F52" s="47"/>
      <c r="G52" s="44"/>
      <c r="H52" s="50"/>
      <c r="I52" s="50"/>
      <c r="J52" s="44"/>
      <c r="K52" s="44"/>
      <c r="L52" s="44"/>
      <c r="M52" s="44"/>
      <c r="N52" s="44"/>
    </row>
    <row r="53" spans="2:14">
      <c r="B53" s="6"/>
    </row>
  </sheetData>
  <mergeCells count="77">
    <mergeCell ref="B1:N1"/>
    <mergeCell ref="B8:B10"/>
    <mergeCell ref="C8:C10"/>
    <mergeCell ref="D8:D10"/>
    <mergeCell ref="E8:E10"/>
    <mergeCell ref="F8:F10"/>
    <mergeCell ref="C3:G3"/>
    <mergeCell ref="C4:G4"/>
    <mergeCell ref="C5:G5"/>
    <mergeCell ref="I5:K5"/>
    <mergeCell ref="G8:G10"/>
    <mergeCell ref="H8:H10"/>
    <mergeCell ref="I8:I10"/>
    <mergeCell ref="J8:J10"/>
    <mergeCell ref="K8:N8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K41:K43"/>
    <mergeCell ref="L41:L43"/>
    <mergeCell ref="M41:M43"/>
    <mergeCell ref="N41:N43"/>
    <mergeCell ref="K32:K34"/>
    <mergeCell ref="L32:L34"/>
    <mergeCell ref="M32:M34"/>
    <mergeCell ref="N32:N34"/>
    <mergeCell ref="K35:K37"/>
    <mergeCell ref="L35:L37"/>
    <mergeCell ref="M35:M37"/>
    <mergeCell ref="N35:N37"/>
    <mergeCell ref="C6:G6"/>
    <mergeCell ref="K38:K40"/>
    <mergeCell ref="L38:L40"/>
    <mergeCell ref="M38:M40"/>
    <mergeCell ref="N38:N40"/>
    <mergeCell ref="K26:K28"/>
    <mergeCell ref="L26:L28"/>
    <mergeCell ref="M26:M28"/>
    <mergeCell ref="N26:N28"/>
    <mergeCell ref="K29:K31"/>
    <mergeCell ref="L29:L31"/>
    <mergeCell ref="M29:M31"/>
    <mergeCell ref="N29:N31"/>
    <mergeCell ref="M17:M19"/>
    <mergeCell ref="N17:N19"/>
    <mergeCell ref="M20:M22"/>
  </mergeCells>
  <phoneticPr fontId="2"/>
  <conditionalFormatting sqref="C12:I43">
    <cfRule type="expression" dxfId="9" priority="1">
      <formula>C12="休日休工"</formula>
    </cfRule>
    <cfRule type="expression" dxfId="8" priority="2">
      <formula>C12="天候休工"</formula>
    </cfRule>
    <cfRule type="expression" dxfId="7" priority="3">
      <formula>C12="振替休工"</formula>
    </cfRule>
    <cfRule type="expression" dxfId="6" priority="4">
      <formula>C12="休工"</formula>
    </cfRule>
    <cfRule type="expression" dxfId="5" priority="5">
      <formula>C12="対象外"</formula>
    </cfRule>
  </conditionalFormatting>
  <pageMargins left="0.7" right="0.7" top="0.75" bottom="0.75" header="0.3" footer="0.3"/>
  <pageSetup paperSize="9" scale="56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N52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I17" sqref="I17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2" width="10.25" style="7" customWidth="1"/>
    <col min="13" max="13" width="2.375" style="7" customWidth="1"/>
    <col min="14" max="16384" width="9" style="7"/>
  </cols>
  <sheetData>
    <row r="1" spans="2:14" ht="26.25" customHeight="1">
      <c r="B1" s="78" t="s">
        <v>49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39"/>
      <c r="N1" s="39"/>
    </row>
    <row r="2" spans="2:14" ht="14.25" customHeight="1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4" ht="14.25" customHeight="1">
      <c r="B3" s="14" t="s">
        <v>23</v>
      </c>
      <c r="C3" s="100" t="s">
        <v>28</v>
      </c>
      <c r="D3" s="100"/>
      <c r="E3" s="100"/>
      <c r="F3" s="100"/>
      <c r="G3" s="100"/>
      <c r="L3" s="41"/>
    </row>
    <row r="4" spans="2:14" ht="14.25" customHeight="1">
      <c r="B4" s="14" t="s">
        <v>34</v>
      </c>
      <c r="C4" s="101" t="s">
        <v>40</v>
      </c>
      <c r="D4" s="101"/>
      <c r="E4" s="101"/>
      <c r="F4" s="101"/>
      <c r="G4" s="101"/>
      <c r="H4" s="15"/>
      <c r="L4" s="41"/>
    </row>
    <row r="5" spans="2:14" ht="14.25" customHeight="1">
      <c r="B5" s="14" t="s">
        <v>24</v>
      </c>
      <c r="C5" s="100" t="s">
        <v>27</v>
      </c>
      <c r="D5" s="100"/>
      <c r="E5" s="100"/>
      <c r="F5" s="100"/>
      <c r="G5" s="100"/>
      <c r="H5" s="14"/>
      <c r="I5" s="102"/>
      <c r="J5" s="102"/>
      <c r="K5" s="102"/>
      <c r="L5" s="41"/>
    </row>
    <row r="6" spans="2:14" ht="14.25" customHeight="1" thickBot="1">
      <c r="B6" s="14" t="s">
        <v>35</v>
      </c>
      <c r="C6" s="101" t="s">
        <v>26</v>
      </c>
      <c r="D6" s="101"/>
      <c r="E6" s="101"/>
      <c r="F6" s="101"/>
      <c r="G6" s="101"/>
      <c r="H6" s="14"/>
      <c r="I6" s="6"/>
      <c r="J6" s="6"/>
      <c r="K6" s="6"/>
      <c r="L6" s="41"/>
    </row>
    <row r="7" spans="2:14" ht="14.25" customHeight="1" thickBot="1">
      <c r="B7" s="44"/>
      <c r="C7" s="41"/>
      <c r="D7" s="41"/>
      <c r="E7" s="45"/>
      <c r="F7" s="43"/>
      <c r="G7" s="43"/>
      <c r="H7" s="42"/>
      <c r="I7" s="43"/>
      <c r="J7" s="43"/>
      <c r="K7" s="42" t="s">
        <v>45</v>
      </c>
      <c r="L7" s="46">
        <v>45495</v>
      </c>
      <c r="M7" s="36">
        <f>WEEKDAY($L$7)</f>
        <v>2</v>
      </c>
    </row>
    <row r="8" spans="2:14" ht="11.25" customHeight="1">
      <c r="B8" s="79"/>
      <c r="C8" s="82" t="s">
        <v>0</v>
      </c>
      <c r="D8" s="85" t="s">
        <v>1</v>
      </c>
      <c r="E8" s="85" t="s">
        <v>2</v>
      </c>
      <c r="F8" s="85" t="s">
        <v>3</v>
      </c>
      <c r="G8" s="85" t="s">
        <v>4</v>
      </c>
      <c r="H8" s="85" t="s">
        <v>5</v>
      </c>
      <c r="I8" s="88" t="s">
        <v>6</v>
      </c>
      <c r="J8" s="91" t="s">
        <v>9</v>
      </c>
      <c r="K8" s="94" t="s">
        <v>8</v>
      </c>
      <c r="L8" s="96"/>
    </row>
    <row r="9" spans="2:14" ht="11.25" customHeight="1">
      <c r="B9" s="80"/>
      <c r="C9" s="83"/>
      <c r="D9" s="86"/>
      <c r="E9" s="86"/>
      <c r="F9" s="86"/>
      <c r="G9" s="86"/>
      <c r="H9" s="86"/>
      <c r="I9" s="89"/>
      <c r="J9" s="92"/>
      <c r="K9" s="97" t="s">
        <v>15</v>
      </c>
      <c r="L9" s="99"/>
    </row>
    <row r="10" spans="2:14" s="8" customFormat="1" ht="26.25" customHeight="1" thickBot="1">
      <c r="B10" s="81"/>
      <c r="C10" s="84"/>
      <c r="D10" s="87"/>
      <c r="E10" s="87"/>
      <c r="F10" s="87"/>
      <c r="G10" s="87"/>
      <c r="H10" s="87"/>
      <c r="I10" s="90"/>
      <c r="J10" s="93"/>
      <c r="K10" s="19" t="s">
        <v>11</v>
      </c>
      <c r="L10" s="38" t="s">
        <v>12</v>
      </c>
    </row>
    <row r="11" spans="2:14" s="8" customFormat="1" ht="18.75" customHeight="1">
      <c r="B11" s="22" t="s">
        <v>7</v>
      </c>
      <c r="C11" s="34">
        <f>$L$7-($M$7-1)</f>
        <v>45494</v>
      </c>
      <c r="D11" s="34">
        <f>C11+1</f>
        <v>45495</v>
      </c>
      <c r="E11" s="34">
        <f t="shared" ref="E11:I11" si="0">D11+1</f>
        <v>45496</v>
      </c>
      <c r="F11" s="34">
        <f t="shared" si="0"/>
        <v>45497</v>
      </c>
      <c r="G11" s="34">
        <f t="shared" si="0"/>
        <v>45498</v>
      </c>
      <c r="H11" s="34">
        <f t="shared" si="0"/>
        <v>45499</v>
      </c>
      <c r="I11" s="34">
        <f t="shared" si="0"/>
        <v>45500</v>
      </c>
      <c r="J11" s="109" t="s">
        <v>50</v>
      </c>
      <c r="K11" s="55">
        <f>COUNTIF(C12:I12,"&lt;&gt;対象外")</f>
        <v>7</v>
      </c>
      <c r="L11" s="105">
        <f>COUNTIF(C12:I12,"*休工*")</f>
        <v>2</v>
      </c>
    </row>
    <row r="12" spans="2:14" s="8" customFormat="1" ht="26.25" customHeight="1">
      <c r="B12" s="17" t="s">
        <v>46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10"/>
      <c r="K12" s="56"/>
      <c r="L12" s="106"/>
    </row>
    <row r="13" spans="2:14" s="8" customFormat="1" ht="26.25" customHeight="1" thickBot="1">
      <c r="B13" s="28" t="s">
        <v>9</v>
      </c>
      <c r="C13" s="25"/>
      <c r="D13" s="25" t="s">
        <v>42</v>
      </c>
      <c r="E13" s="25"/>
      <c r="F13" s="25"/>
      <c r="G13" s="25"/>
      <c r="H13" s="25"/>
      <c r="I13" s="25"/>
      <c r="J13" s="110"/>
      <c r="K13" s="57"/>
      <c r="L13" s="107"/>
    </row>
    <row r="14" spans="2:14" s="8" customFormat="1" ht="18.75" customHeight="1">
      <c r="B14" s="32" t="s">
        <v>41</v>
      </c>
      <c r="C14" s="35">
        <f>I11+1</f>
        <v>45501</v>
      </c>
      <c r="D14" s="35">
        <f>C14+1</f>
        <v>45502</v>
      </c>
      <c r="E14" s="35">
        <f t="shared" ref="E14:I14" si="1">D14+1</f>
        <v>45503</v>
      </c>
      <c r="F14" s="35">
        <f t="shared" si="1"/>
        <v>45504</v>
      </c>
      <c r="G14" s="35">
        <f t="shared" si="1"/>
        <v>45505</v>
      </c>
      <c r="H14" s="35">
        <f t="shared" si="1"/>
        <v>45506</v>
      </c>
      <c r="I14" s="35">
        <f t="shared" si="1"/>
        <v>45507</v>
      </c>
      <c r="J14" s="64"/>
      <c r="K14" s="55">
        <f>COUNTIF(C15:I15,"&lt;&gt;対象外")</f>
        <v>7</v>
      </c>
      <c r="L14" s="105">
        <f>COUNTIF(C15:I15,"*休工*")</f>
        <v>2</v>
      </c>
    </row>
    <row r="15" spans="2:14" s="8" customFormat="1" ht="26.25" customHeight="1">
      <c r="B15" s="17" t="s">
        <v>46</v>
      </c>
      <c r="C15" s="10" t="s">
        <v>10</v>
      </c>
      <c r="D15" s="10"/>
      <c r="E15" s="10"/>
      <c r="F15" s="10"/>
      <c r="G15" s="10" t="s">
        <v>32</v>
      </c>
      <c r="H15" s="10"/>
      <c r="I15" s="10"/>
      <c r="J15" s="65"/>
      <c r="K15" s="56"/>
      <c r="L15" s="106"/>
    </row>
    <row r="16" spans="2:14" s="8" customFormat="1" ht="26.25" customHeight="1" thickBot="1">
      <c r="B16" s="29" t="s">
        <v>9</v>
      </c>
      <c r="C16" s="26"/>
      <c r="D16" s="26"/>
      <c r="E16" s="26"/>
      <c r="F16" s="26"/>
      <c r="G16" s="26"/>
      <c r="H16" s="26"/>
      <c r="I16" s="26"/>
      <c r="J16" s="66"/>
      <c r="K16" s="57"/>
      <c r="L16" s="107"/>
    </row>
    <row r="17" spans="2:12" s="8" customFormat="1" ht="18.75" customHeight="1">
      <c r="B17" s="22" t="s">
        <v>7</v>
      </c>
      <c r="C17" s="34">
        <f>I14+1</f>
        <v>45508</v>
      </c>
      <c r="D17" s="34">
        <f>C17+1</f>
        <v>45509</v>
      </c>
      <c r="E17" s="34">
        <f t="shared" ref="E17:I17" si="2">D17+1</f>
        <v>45510</v>
      </c>
      <c r="F17" s="34">
        <f t="shared" si="2"/>
        <v>45511</v>
      </c>
      <c r="G17" s="34">
        <f t="shared" si="2"/>
        <v>45512</v>
      </c>
      <c r="H17" s="34">
        <f t="shared" si="2"/>
        <v>45513</v>
      </c>
      <c r="I17" s="34">
        <f t="shared" si="2"/>
        <v>45514</v>
      </c>
      <c r="J17" s="52"/>
      <c r="K17" s="55">
        <f t="shared" ref="K17" si="3">COUNTIF(C18:I18,"&lt;&gt;対象外")</f>
        <v>7</v>
      </c>
      <c r="L17" s="105">
        <f>COUNTIF(C18:I18,"*休工*")</f>
        <v>1</v>
      </c>
    </row>
    <row r="18" spans="2:12" s="8" customFormat="1" ht="26.25" customHeight="1">
      <c r="B18" s="17" t="s">
        <v>46</v>
      </c>
      <c r="C18" s="10" t="s">
        <v>10</v>
      </c>
      <c r="D18" s="10"/>
      <c r="E18" s="10"/>
      <c r="F18" s="10"/>
      <c r="G18" s="10"/>
      <c r="H18" s="10"/>
      <c r="I18" s="10"/>
      <c r="J18" s="53"/>
      <c r="K18" s="56"/>
      <c r="L18" s="106"/>
    </row>
    <row r="19" spans="2:12" s="8" customFormat="1" ht="26.25" customHeight="1" thickBot="1">
      <c r="B19" s="29" t="s">
        <v>9</v>
      </c>
      <c r="C19" s="26"/>
      <c r="D19" s="26"/>
      <c r="E19" s="26"/>
      <c r="F19" s="26"/>
      <c r="G19" s="26"/>
      <c r="H19" s="26"/>
      <c r="I19" s="26"/>
      <c r="J19" s="54"/>
      <c r="K19" s="57"/>
      <c r="L19" s="107"/>
    </row>
    <row r="20" spans="2:12" s="8" customFormat="1" ht="18.75" customHeight="1">
      <c r="B20" s="32" t="s">
        <v>7</v>
      </c>
      <c r="C20" s="35">
        <f>I17+1</f>
        <v>45515</v>
      </c>
      <c r="D20" s="35">
        <f>C20+1</f>
        <v>45516</v>
      </c>
      <c r="E20" s="35">
        <f t="shared" ref="E20:I20" si="4">D20+1</f>
        <v>45517</v>
      </c>
      <c r="F20" s="35">
        <f t="shared" si="4"/>
        <v>45518</v>
      </c>
      <c r="G20" s="35">
        <f t="shared" si="4"/>
        <v>45519</v>
      </c>
      <c r="H20" s="35">
        <f t="shared" si="4"/>
        <v>45520</v>
      </c>
      <c r="I20" s="35">
        <f t="shared" si="4"/>
        <v>45521</v>
      </c>
      <c r="J20" s="52"/>
      <c r="K20" s="55">
        <f t="shared" ref="K20" si="5">COUNTIF(C21:I21,"&lt;&gt;対象外")</f>
        <v>7</v>
      </c>
      <c r="L20" s="105">
        <f t="shared" ref="L20" si="6">COUNTIF(C21:I21,"*休工*")</f>
        <v>4</v>
      </c>
    </row>
    <row r="21" spans="2:12" s="8" customFormat="1" ht="26.25" customHeight="1">
      <c r="B21" s="17" t="s">
        <v>46</v>
      </c>
      <c r="C21" s="10" t="s">
        <v>10</v>
      </c>
      <c r="D21" s="10" t="s">
        <v>16</v>
      </c>
      <c r="E21" s="10" t="s">
        <v>16</v>
      </c>
      <c r="F21" s="10" t="s">
        <v>16</v>
      </c>
      <c r="G21" s="10"/>
      <c r="H21" s="10"/>
      <c r="I21" s="10"/>
      <c r="J21" s="53"/>
      <c r="K21" s="56"/>
      <c r="L21" s="106"/>
    </row>
    <row r="22" spans="2:12" s="8" customFormat="1" ht="26.25" customHeight="1" thickBot="1">
      <c r="B22" s="29" t="s">
        <v>9</v>
      </c>
      <c r="C22" s="26"/>
      <c r="D22" s="26"/>
      <c r="E22" s="26"/>
      <c r="F22" s="26"/>
      <c r="G22" s="26"/>
      <c r="H22" s="26"/>
      <c r="I22" s="26"/>
      <c r="J22" s="54"/>
      <c r="K22" s="57"/>
      <c r="L22" s="107"/>
    </row>
    <row r="23" spans="2:12" s="8" customFormat="1" ht="18.75" customHeight="1">
      <c r="B23" s="22" t="s">
        <v>7</v>
      </c>
      <c r="C23" s="35">
        <f>I20+1</f>
        <v>45522</v>
      </c>
      <c r="D23" s="35">
        <f>C23+1</f>
        <v>45523</v>
      </c>
      <c r="E23" s="35">
        <f t="shared" ref="E23:I23" si="7">D23+1</f>
        <v>45524</v>
      </c>
      <c r="F23" s="35">
        <f t="shared" si="7"/>
        <v>45525</v>
      </c>
      <c r="G23" s="35">
        <f t="shared" si="7"/>
        <v>45526</v>
      </c>
      <c r="H23" s="35">
        <f t="shared" si="7"/>
        <v>45527</v>
      </c>
      <c r="I23" s="35">
        <f t="shared" si="7"/>
        <v>45528</v>
      </c>
      <c r="J23" s="52"/>
      <c r="K23" s="55">
        <f t="shared" ref="K23" si="8">COUNTIF(C24:I24,"&lt;&gt;対象外")</f>
        <v>7</v>
      </c>
      <c r="L23" s="105">
        <f t="shared" ref="L23" si="9">COUNTIF(C24:I24,"*休工*")</f>
        <v>2</v>
      </c>
    </row>
    <row r="24" spans="2:12" s="8" customFormat="1" ht="26.25" customHeight="1">
      <c r="B24" s="17" t="s">
        <v>46</v>
      </c>
      <c r="C24" s="10" t="s">
        <v>10</v>
      </c>
      <c r="D24" s="10"/>
      <c r="E24" s="10"/>
      <c r="F24" s="10"/>
      <c r="G24" s="10"/>
      <c r="H24" s="10"/>
      <c r="I24" s="10" t="s">
        <v>10</v>
      </c>
      <c r="J24" s="53"/>
      <c r="K24" s="56"/>
      <c r="L24" s="106"/>
    </row>
    <row r="25" spans="2:12" s="8" customFormat="1" ht="26.25" customHeight="1" thickBot="1">
      <c r="B25" s="29" t="s">
        <v>9</v>
      </c>
      <c r="C25" s="26"/>
      <c r="D25" s="26"/>
      <c r="E25" s="26"/>
      <c r="F25" s="26"/>
      <c r="G25" s="26"/>
      <c r="H25" s="26"/>
      <c r="I25" s="26"/>
      <c r="J25" s="54"/>
      <c r="K25" s="57"/>
      <c r="L25" s="107"/>
    </row>
    <row r="26" spans="2:12" s="8" customFormat="1" ht="18.75" customHeight="1">
      <c r="B26" s="32" t="s">
        <v>7</v>
      </c>
      <c r="C26" s="35">
        <f>I23+1</f>
        <v>45529</v>
      </c>
      <c r="D26" s="35">
        <f>C26+1</f>
        <v>45530</v>
      </c>
      <c r="E26" s="35">
        <f t="shared" ref="E26:I26" si="10">D26+1</f>
        <v>45531</v>
      </c>
      <c r="F26" s="35">
        <f t="shared" si="10"/>
        <v>45532</v>
      </c>
      <c r="G26" s="35">
        <f t="shared" si="10"/>
        <v>45533</v>
      </c>
      <c r="H26" s="35">
        <f t="shared" si="10"/>
        <v>45534</v>
      </c>
      <c r="I26" s="35">
        <f t="shared" si="10"/>
        <v>45535</v>
      </c>
      <c r="J26" s="52"/>
      <c r="K26" s="55">
        <f t="shared" ref="K26" si="11">COUNTIF(C27:I27,"&lt;&gt;対象外")</f>
        <v>7</v>
      </c>
      <c r="L26" s="105">
        <f t="shared" ref="L26" si="12">COUNTIF(C27:I27,"*休工*")</f>
        <v>2</v>
      </c>
    </row>
    <row r="27" spans="2:12" s="8" customFormat="1" ht="26.25" customHeight="1">
      <c r="B27" s="17" t="s">
        <v>46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53"/>
      <c r="K27" s="56"/>
      <c r="L27" s="106"/>
    </row>
    <row r="28" spans="2:12" s="8" customFormat="1" ht="26.25" customHeight="1" thickBot="1">
      <c r="B28" s="29" t="s">
        <v>9</v>
      </c>
      <c r="C28" s="26"/>
      <c r="D28" s="26"/>
      <c r="E28" s="26"/>
      <c r="F28" s="26"/>
      <c r="G28" s="26"/>
      <c r="H28" s="26"/>
      <c r="I28" s="26"/>
      <c r="J28" s="54"/>
      <c r="K28" s="57"/>
      <c r="L28" s="107"/>
    </row>
    <row r="29" spans="2:12" s="8" customFormat="1" ht="18.75" customHeight="1">
      <c r="B29" s="32" t="s">
        <v>41</v>
      </c>
      <c r="C29" s="35">
        <f>I26+1</f>
        <v>45536</v>
      </c>
      <c r="D29" s="35">
        <f>C29+1</f>
        <v>45537</v>
      </c>
      <c r="E29" s="35">
        <f t="shared" ref="E29:I29" si="13">D29+1</f>
        <v>45538</v>
      </c>
      <c r="F29" s="35">
        <f t="shared" si="13"/>
        <v>45539</v>
      </c>
      <c r="G29" s="35">
        <f t="shared" si="13"/>
        <v>45540</v>
      </c>
      <c r="H29" s="35">
        <f t="shared" si="13"/>
        <v>45541</v>
      </c>
      <c r="I29" s="35">
        <f t="shared" si="13"/>
        <v>45542</v>
      </c>
      <c r="J29" s="52"/>
      <c r="K29" s="55">
        <f t="shared" ref="K29" si="14">COUNTIF(C30:I30,"&lt;&gt;対象外")</f>
        <v>3</v>
      </c>
      <c r="L29" s="105">
        <f t="shared" ref="L29" si="15">COUNTIF(C30:I30,"*休工*")</f>
        <v>1</v>
      </c>
    </row>
    <row r="30" spans="2:12" s="8" customFormat="1" ht="26.25" customHeight="1">
      <c r="B30" s="17" t="s">
        <v>46</v>
      </c>
      <c r="C30" s="10" t="s">
        <v>10</v>
      </c>
      <c r="D30" s="10"/>
      <c r="E30" s="10"/>
      <c r="F30" s="10" t="s">
        <v>18</v>
      </c>
      <c r="G30" s="10" t="s">
        <v>18</v>
      </c>
      <c r="H30" s="10" t="s">
        <v>18</v>
      </c>
      <c r="I30" s="10" t="s">
        <v>18</v>
      </c>
      <c r="J30" s="53"/>
      <c r="K30" s="56"/>
      <c r="L30" s="106"/>
    </row>
    <row r="31" spans="2:12" s="8" customFormat="1" ht="26.25" customHeight="1" thickBot="1">
      <c r="B31" s="29" t="s">
        <v>9</v>
      </c>
      <c r="C31" s="26"/>
      <c r="D31" s="26"/>
      <c r="E31" s="26"/>
      <c r="F31" s="26"/>
      <c r="G31" s="26"/>
      <c r="H31" s="26"/>
      <c r="I31" s="26"/>
      <c r="J31" s="54"/>
      <c r="K31" s="57"/>
      <c r="L31" s="107"/>
    </row>
    <row r="32" spans="2:12" s="8" customFormat="1" ht="18.75" customHeight="1">
      <c r="B32" s="22" t="s">
        <v>7</v>
      </c>
      <c r="C32" s="35">
        <f>I29+1</f>
        <v>45543</v>
      </c>
      <c r="D32" s="35">
        <f>C32+1</f>
        <v>45544</v>
      </c>
      <c r="E32" s="35">
        <f t="shared" ref="E32:I32" si="16">D32+1</f>
        <v>45545</v>
      </c>
      <c r="F32" s="35">
        <f t="shared" si="16"/>
        <v>45546</v>
      </c>
      <c r="G32" s="35">
        <f t="shared" si="16"/>
        <v>45547</v>
      </c>
      <c r="H32" s="35">
        <f t="shared" si="16"/>
        <v>45548</v>
      </c>
      <c r="I32" s="35">
        <f t="shared" si="16"/>
        <v>45549</v>
      </c>
      <c r="J32" s="52"/>
      <c r="K32" s="55">
        <f t="shared" ref="K32" si="17">COUNTIF(C33:I33,"&lt;&gt;対象外")</f>
        <v>7</v>
      </c>
      <c r="L32" s="105">
        <f t="shared" ref="L32" si="18">COUNTIF(C33:I33,"*休工*")</f>
        <v>2</v>
      </c>
    </row>
    <row r="33" spans="2:12" s="8" customFormat="1" ht="26.25" customHeight="1">
      <c r="B33" s="17" t="s">
        <v>46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53"/>
      <c r="K33" s="56"/>
      <c r="L33" s="106"/>
    </row>
    <row r="34" spans="2:12" s="8" customFormat="1" ht="26.25" customHeight="1" thickBot="1">
      <c r="B34" s="29" t="s">
        <v>9</v>
      </c>
      <c r="C34" s="26"/>
      <c r="D34" s="26"/>
      <c r="E34" s="26"/>
      <c r="F34" s="26"/>
      <c r="G34" s="26"/>
      <c r="H34" s="26"/>
      <c r="I34" s="26"/>
      <c r="J34" s="54"/>
      <c r="K34" s="57"/>
      <c r="L34" s="107"/>
    </row>
    <row r="35" spans="2:12" s="8" customFormat="1" ht="18.75" customHeight="1">
      <c r="B35" s="32" t="s">
        <v>7</v>
      </c>
      <c r="C35" s="35">
        <f>I32+1</f>
        <v>45550</v>
      </c>
      <c r="D35" s="35">
        <f>C35+1</f>
        <v>45551</v>
      </c>
      <c r="E35" s="35">
        <f t="shared" ref="E35:I35" si="19">D35+1</f>
        <v>45552</v>
      </c>
      <c r="F35" s="35">
        <f t="shared" si="19"/>
        <v>45553</v>
      </c>
      <c r="G35" s="35">
        <f t="shared" si="19"/>
        <v>45554</v>
      </c>
      <c r="H35" s="35">
        <f t="shared" si="19"/>
        <v>45555</v>
      </c>
      <c r="I35" s="35">
        <f t="shared" si="19"/>
        <v>45556</v>
      </c>
      <c r="J35" s="52"/>
      <c r="K35" s="55">
        <f t="shared" ref="K35" si="20">COUNTIF(C36:I36,"&lt;&gt;対象外")</f>
        <v>7</v>
      </c>
      <c r="L35" s="105">
        <f t="shared" ref="L35" si="21">COUNTIF(C36:I36,"*休工*")</f>
        <v>2</v>
      </c>
    </row>
    <row r="36" spans="2:12" s="8" customFormat="1" ht="26.25" customHeight="1">
      <c r="B36" s="17" t="s">
        <v>46</v>
      </c>
      <c r="C36" s="10"/>
      <c r="D36" s="10" t="s">
        <v>13</v>
      </c>
      <c r="E36" s="10"/>
      <c r="F36" s="10"/>
      <c r="G36" s="10"/>
      <c r="H36" s="10"/>
      <c r="I36" s="10" t="s">
        <v>10</v>
      </c>
      <c r="J36" s="53"/>
      <c r="K36" s="56"/>
      <c r="L36" s="106"/>
    </row>
    <row r="37" spans="2:12" s="8" customFormat="1" ht="26.25" customHeight="1" thickBot="1">
      <c r="B37" s="29" t="s">
        <v>9</v>
      </c>
      <c r="C37" s="26"/>
      <c r="D37" s="26"/>
      <c r="E37" s="26"/>
      <c r="F37" s="26"/>
      <c r="G37" s="26"/>
      <c r="H37" s="26"/>
      <c r="I37" s="26"/>
      <c r="J37" s="54"/>
      <c r="K37" s="57"/>
      <c r="L37" s="107"/>
    </row>
    <row r="38" spans="2:12" s="8" customFormat="1" ht="18.75" customHeight="1">
      <c r="B38" s="22" t="s">
        <v>7</v>
      </c>
      <c r="C38" s="35">
        <f>I35+1</f>
        <v>45557</v>
      </c>
      <c r="D38" s="35">
        <f>C38+1</f>
        <v>45558</v>
      </c>
      <c r="E38" s="35">
        <f t="shared" ref="E38:I38" si="22">D38+1</f>
        <v>45559</v>
      </c>
      <c r="F38" s="35">
        <f t="shared" si="22"/>
        <v>45560</v>
      </c>
      <c r="G38" s="35">
        <f t="shared" si="22"/>
        <v>45561</v>
      </c>
      <c r="H38" s="35">
        <f t="shared" si="22"/>
        <v>45562</v>
      </c>
      <c r="I38" s="35">
        <f t="shared" si="22"/>
        <v>45563</v>
      </c>
      <c r="J38" s="52"/>
      <c r="K38" s="55">
        <f t="shared" ref="K38" si="23">COUNTIF(C39:I39,"&lt;&gt;対象外")</f>
        <v>7</v>
      </c>
      <c r="L38" s="105">
        <f t="shared" ref="L38" si="24">COUNTIF(C39:I39,"*休工*")</f>
        <v>1</v>
      </c>
    </row>
    <row r="39" spans="2:12" s="8" customFormat="1" ht="26.25" customHeight="1">
      <c r="B39" s="17" t="s">
        <v>46</v>
      </c>
      <c r="C39" s="10" t="s">
        <v>10</v>
      </c>
      <c r="D39" s="10"/>
      <c r="E39" s="10"/>
      <c r="F39" s="10"/>
      <c r="G39" s="10"/>
      <c r="H39" s="10"/>
      <c r="I39" s="10"/>
      <c r="J39" s="53"/>
      <c r="K39" s="56"/>
      <c r="L39" s="106"/>
    </row>
    <row r="40" spans="2:12" s="8" customFormat="1" ht="26.25" customHeight="1" thickBot="1">
      <c r="B40" s="29" t="s">
        <v>9</v>
      </c>
      <c r="C40" s="26"/>
      <c r="D40" s="26"/>
      <c r="E40" s="26"/>
      <c r="F40" s="26"/>
      <c r="G40" s="26"/>
      <c r="H40" s="26"/>
      <c r="I40" s="26"/>
      <c r="J40" s="54"/>
      <c r="K40" s="57"/>
      <c r="L40" s="107"/>
    </row>
    <row r="41" spans="2:12" s="8" customFormat="1" ht="18.75" customHeight="1">
      <c r="B41" s="32" t="s">
        <v>41</v>
      </c>
      <c r="C41" s="35">
        <f>I38+1</f>
        <v>45564</v>
      </c>
      <c r="D41" s="35">
        <f>C41+1</f>
        <v>45565</v>
      </c>
      <c r="E41" s="35">
        <f t="shared" ref="E41:I41" si="25">D41+1</f>
        <v>45566</v>
      </c>
      <c r="F41" s="35">
        <f t="shared" si="25"/>
        <v>45567</v>
      </c>
      <c r="G41" s="35">
        <f t="shared" si="25"/>
        <v>45568</v>
      </c>
      <c r="H41" s="35">
        <f t="shared" si="25"/>
        <v>45569</v>
      </c>
      <c r="I41" s="35">
        <f t="shared" si="25"/>
        <v>45570</v>
      </c>
      <c r="J41" s="64"/>
      <c r="K41" s="55" t="s">
        <v>47</v>
      </c>
      <c r="L41" s="52" t="s">
        <v>47</v>
      </c>
    </row>
    <row r="42" spans="2:12" s="8" customFormat="1" ht="26.25" customHeight="1">
      <c r="B42" s="17" t="s">
        <v>46</v>
      </c>
      <c r="C42" s="10" t="s">
        <v>18</v>
      </c>
      <c r="D42" s="10" t="s">
        <v>18</v>
      </c>
      <c r="E42" s="10"/>
      <c r="F42" s="10"/>
      <c r="G42" s="10"/>
      <c r="H42" s="10"/>
      <c r="I42" s="10"/>
      <c r="J42" s="65"/>
      <c r="K42" s="56"/>
      <c r="L42" s="53"/>
    </row>
    <row r="43" spans="2:12" s="8" customFormat="1" ht="26.25" customHeight="1" thickBot="1">
      <c r="B43" s="29" t="s">
        <v>9</v>
      </c>
      <c r="C43" s="26"/>
      <c r="D43" s="26" t="s">
        <v>43</v>
      </c>
      <c r="E43" s="26"/>
      <c r="F43" s="26"/>
      <c r="G43" s="26"/>
      <c r="H43" s="26"/>
      <c r="I43" s="26"/>
      <c r="J43" s="66"/>
      <c r="K43" s="57"/>
      <c r="L43" s="54"/>
    </row>
    <row r="44" spans="2:12" ht="46.5" customHeight="1" thickBot="1">
      <c r="B44" s="67" t="s">
        <v>20</v>
      </c>
      <c r="C44" s="68"/>
      <c r="D44" s="68"/>
      <c r="E44" s="68"/>
      <c r="F44" s="68"/>
      <c r="G44" s="68"/>
      <c r="H44" s="68"/>
      <c r="I44" s="68"/>
      <c r="J44" s="69"/>
      <c r="K44" s="30">
        <f>SUM(K11:K43)</f>
        <v>66</v>
      </c>
      <c r="L44" s="18">
        <f>SUM(L11:L43)</f>
        <v>19</v>
      </c>
    </row>
    <row r="45" spans="2:12" s="6" customFormat="1" ht="14.25" customHeight="1">
      <c r="B45" s="43" t="s">
        <v>38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2:12" ht="14.25" customHeight="1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2:12" s="6" customFormat="1" ht="12.75" thickBot="1">
      <c r="B47" s="43" t="s">
        <v>36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2:12" ht="24" customHeight="1" thickBot="1">
      <c r="B48" s="44">
        <f>L44</f>
        <v>19</v>
      </c>
      <c r="C48" s="44" t="s">
        <v>29</v>
      </c>
      <c r="D48" s="44">
        <f>K44</f>
        <v>66</v>
      </c>
      <c r="E48" s="44" t="s">
        <v>30</v>
      </c>
      <c r="F48" s="47">
        <f>ROUNDDOWN(B48/D48,3)</f>
        <v>0.28699999999999998</v>
      </c>
      <c r="G48" s="44" t="s">
        <v>31</v>
      </c>
      <c r="H48" s="70" t="str">
        <f>IF(F48&gt;=28.5%,"4週8休以上",IF(F48&gt;=25%,"4週7休以上4週8休未満",IF(F48&gt;=21.4%,"4週6休以上4週7休未満","4週6休未満")))</f>
        <v>4週8休以上</v>
      </c>
      <c r="I48" s="71"/>
      <c r="J48" s="41"/>
      <c r="K48" s="41"/>
      <c r="L48" s="41"/>
    </row>
    <row r="49" spans="2:12" ht="12" customHeight="1" thickBot="1">
      <c r="B49" s="43" t="s">
        <v>37</v>
      </c>
      <c r="C49" s="44"/>
      <c r="D49" s="44"/>
      <c r="E49" s="44"/>
      <c r="F49" s="47"/>
      <c r="G49" s="44"/>
      <c r="H49" s="48"/>
      <c r="I49" s="41"/>
      <c r="J49" s="41"/>
      <c r="K49" s="41"/>
      <c r="L49" s="41"/>
    </row>
    <row r="50" spans="2:12" s="8" customFormat="1" ht="24" customHeight="1" thickBot="1">
      <c r="B50" s="44">
        <f>L44</f>
        <v>19</v>
      </c>
      <c r="C50" s="44" t="s">
        <v>29</v>
      </c>
      <c r="D50" s="44">
        <f>K44</f>
        <v>66</v>
      </c>
      <c r="E50" s="44" t="s">
        <v>30</v>
      </c>
      <c r="F50" s="47">
        <f>ROUNDDOWN(B50/D50,3)</f>
        <v>0.28699999999999998</v>
      </c>
      <c r="G50" s="44" t="s">
        <v>31</v>
      </c>
      <c r="H50" s="72" t="str">
        <f>IF(F50&gt;=28.5%,"評価対象","評価対象外")</f>
        <v>評価対象</v>
      </c>
      <c r="I50" s="73"/>
      <c r="J50" s="44"/>
      <c r="K50" s="44"/>
      <c r="L50" s="44"/>
    </row>
    <row r="51" spans="2:12" s="8" customFormat="1" ht="12" customHeight="1">
      <c r="B51" s="43" t="s">
        <v>39</v>
      </c>
      <c r="C51" s="44"/>
      <c r="D51" s="44"/>
      <c r="E51" s="44"/>
      <c r="F51" s="49"/>
      <c r="G51" s="44"/>
      <c r="H51" s="50"/>
      <c r="I51" s="50"/>
      <c r="J51" s="44"/>
      <c r="K51" s="44"/>
      <c r="L51" s="44"/>
    </row>
    <row r="52" spans="2:12">
      <c r="B52" s="6"/>
    </row>
  </sheetData>
  <mergeCells count="53">
    <mergeCell ref="B1:L1"/>
    <mergeCell ref="C3:G3"/>
    <mergeCell ref="C4:G4"/>
    <mergeCell ref="C5:G5"/>
    <mergeCell ref="I5:K5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K14:K16"/>
    <mergeCell ref="L14:L16"/>
    <mergeCell ref="J17:J19"/>
    <mergeCell ref="K17:K19"/>
    <mergeCell ref="L17:L19"/>
    <mergeCell ref="K20:K22"/>
    <mergeCell ref="L20:L22"/>
    <mergeCell ref="J23:J25"/>
    <mergeCell ref="K23:K25"/>
    <mergeCell ref="L23:L25"/>
    <mergeCell ref="K26:K28"/>
    <mergeCell ref="L26:L28"/>
    <mergeCell ref="J29:J31"/>
    <mergeCell ref="K29:K31"/>
    <mergeCell ref="L29:L31"/>
    <mergeCell ref="K32:K34"/>
    <mergeCell ref="L32:L34"/>
    <mergeCell ref="J35:J37"/>
    <mergeCell ref="K35:K37"/>
    <mergeCell ref="L35:L37"/>
    <mergeCell ref="K38:K40"/>
    <mergeCell ref="L38:L40"/>
    <mergeCell ref="J41:J43"/>
    <mergeCell ref="K41:K43"/>
    <mergeCell ref="L41:L43"/>
    <mergeCell ref="C6:G6"/>
    <mergeCell ref="B44:J44"/>
    <mergeCell ref="H48:I48"/>
    <mergeCell ref="H50:I50"/>
    <mergeCell ref="J38:J40"/>
    <mergeCell ref="J32:J34"/>
    <mergeCell ref="J26:J28"/>
    <mergeCell ref="J20:J22"/>
    <mergeCell ref="J14:J16"/>
    <mergeCell ref="J11:J13"/>
  </mergeCells>
  <phoneticPr fontId="2"/>
  <conditionalFormatting sqref="C12:I43">
    <cfRule type="expression" dxfId="4" priority="421">
      <formula>C12="休日休工"</formula>
    </cfRule>
    <cfRule type="expression" dxfId="3" priority="422">
      <formula>C12="天候休工"</formula>
    </cfRule>
    <cfRule type="expression" dxfId="2" priority="423">
      <formula>C12="振替休工"</formula>
    </cfRule>
    <cfRule type="expression" dxfId="1" priority="424">
      <formula>C12="休工"</formula>
    </cfRule>
    <cfRule type="expression" dxfId="0" priority="425">
      <formula>C12="対象外"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6"/>
  <sheetViews>
    <sheetView workbookViewId="0">
      <selection activeCell="B1" sqref="B1:B3"/>
    </sheetView>
  </sheetViews>
  <sheetFormatPr defaultRowHeight="13.5"/>
  <cols>
    <col min="1" max="1" width="9" style="1"/>
    <col min="2" max="2" width="18.625" style="1" customWidth="1"/>
    <col min="3" max="16384" width="9" style="1"/>
  </cols>
  <sheetData>
    <row r="1" spans="1:1">
      <c r="A1" s="1" t="s">
        <v>17</v>
      </c>
    </row>
    <row r="2" spans="1:1">
      <c r="A2" s="2" t="s">
        <v>10</v>
      </c>
    </row>
    <row r="3" spans="1:1">
      <c r="A3" s="3" t="s">
        <v>16</v>
      </c>
    </row>
    <row r="4" spans="1:1">
      <c r="A4" s="5" t="s">
        <v>13</v>
      </c>
    </row>
    <row r="5" spans="1:1">
      <c r="A5" s="13" t="s">
        <v>32</v>
      </c>
    </row>
    <row r="6" spans="1:1">
      <c r="A6" s="4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（記載例）完全週休2日</vt:lpstr>
      <vt:lpstr>（記載例）週休2日</vt:lpstr>
      <vt:lpstr>リスト</vt:lpstr>
      <vt:lpstr>'（記載例）完全週休2日'!Print_Area</vt:lpstr>
      <vt:lpstr>'（記載例）週休2日'!Print_Area</vt:lpstr>
      <vt:lpstr>完全週休2日!Print_Area</vt:lpstr>
      <vt:lpstr>週休2日!Print_Area</vt:lpstr>
      <vt:lpstr>'（記載例）週休2日'!Print_Titles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2024-04-03T04:04:03Z</dcterms:modified>
</cp:coreProperties>
</file>