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5_市町村→県（回答）\39 東郷町\"/>
    </mc:Choice>
  </mc:AlternateContent>
  <xr:revisionPtr revIDLastSave="0" documentId="13_ncr:1_{F12ED711-BCE8-412A-BBED-08FA8CD39527}"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BE35" i="10"/>
  <c r="AM35" i="10"/>
  <c r="C35" i="10"/>
  <c r="CO34" i="10"/>
  <c r="CO35" i="10" s="1"/>
  <c r="BW34" i="10"/>
  <c r="BW35" i="10" s="1"/>
  <c r="BW36" i="10" s="1"/>
  <c r="BW37" i="10" s="1"/>
  <c r="BW38" i="10" s="1"/>
  <c r="BW39" i="10" s="1"/>
  <c r="BE34" i="10"/>
  <c r="U34" i="10"/>
  <c r="U35" i="10" s="1"/>
  <c r="U36" i="10" s="1"/>
  <c r="U37" i="10" s="1"/>
  <c r="C34" i="10"/>
  <c r="AM34"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<sst xmlns="http://schemas.openxmlformats.org/spreadsheetml/2006/main" count="1090" uniqueCount="560">
  <si>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</si>
  <si>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</si>
  <si>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</si>
  <si>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</si>
  <si>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</si>
  <si>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</si>
  <si>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</si>
  <si>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</si>
  <si>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</si>
  <si>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</si>
  <si>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</si>
  <si>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</si>
  <si>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</si>
  <si>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</si>
  <si>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</si>
  <si>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</si>
  <si>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</si>
  <si>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</si>
  <si>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</si>
  <si>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</si>
  <si>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</si>
  <si>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</si>
  <si>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</si>
  <si>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</si>
  <si>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</si>
  <si>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</si>
  <si>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</si>
  <si>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</si>
  <si>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</si>
  <si>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</si>
  <si>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</si>
  <si>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</si>
  <si>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</si>
  <si>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</si>
  <si>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</si>
  <si>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</si>
  <si>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</si>
  <si>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</si>
  <si>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</si>
  <si>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</si>
  <si>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</si>
  <si>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</si>
  <si>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</si>
  <si>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</si>
  <si>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</si>
  <si>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</si>
  <si>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</si>
  <si>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</si>
  <si>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</si>
  <si>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</si>
  <si>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</si>
  <si>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</si>
  <si>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</si>
  <si>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</si>
  <si>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</si>
  <si>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</si>
  <si>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</si>
  <si>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</si>
  <si>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</si>
  <si>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</si>
  <si>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</si>
  <si>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</si>
  <si>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</si>
  <si>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</si>
  <si>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</si>
  <si>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</si>
  <si>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</si>
  <si>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</si>
  <si>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</si>
  <si>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</si>
  <si>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</si>
  <si>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</si>
  <si>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</si>
  <si>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</si>
  <si>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</si>
  <si>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</si>
  <si>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</si>
  <si>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</si>
  <si>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</si>
  <si>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</si>
  <si>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</si>
  <si>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</si>
  <si>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</si>
  <si>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</si>
  <si>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</si>
  <si>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</si>
  <si>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</si>
  <si>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</si>
  <si>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</si>
  <si>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</si>
  <si>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</si>
  <si>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</si>
  <si>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</si>
  <si>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</si>
  <si>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東郷町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</si>
  <si>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</si>
  <si>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</si>
  <si>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</si>
  <si>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</si>
  <si>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</si>
  <si>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</si>
  <si>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</si>
  <si>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</si>
  <si>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</si>
  <si>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</si>
  <si>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</si>
  <si>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</si>
  <si>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</si>
  <si>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</si>
  <si>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</si>
  <si>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</si>
  <si>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</si>
  <si>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</si>
  <si>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</si>
  <si>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</si>
  <si>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</si>
  <si>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</si>
  <si>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</si>
  <si>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</si>
  <si>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</si>
  <si>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</si>
  <si>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</si>
  <si>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</si>
  <si>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</si>
  <si>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</si>
  <si>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</si>
  <si>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</si>
  <si>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</si>
  <si>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</si>
  <si>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</si>
  <si>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</si>
  <si>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</si>
  <si>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</si>
  <si>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</si>
  <si>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</si>
  <si>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</si>
  <si>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</si>
  <si>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</si>
  <si>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</si>
  <si>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</si>
  <si>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</si>
  <si>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</si>
  <si>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</si>
  <si>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</si>
  <si>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</si>
  <si>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</si>
  <si>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</si>
  <si>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</si>
  <si>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</si>
  <si>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</si>
  <si>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</si>
  <si>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</si>
  <si>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</si>
  <si>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</si>
  <si>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</si>
  <si>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</si>
  <si>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</si>
  <si>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</si>
  <si>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</si>
  <si>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</si>
  <si>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</si>
  <si>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</si>
  <si>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</si>
  <si>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</si>
  <si>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</si>
  <si>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</si>
  <si>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</si>
  <si>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</si>
  <si>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</si>
  <si>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</si>
  <si>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</si>
  <si>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</si>
  <si>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</si>
  <si>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</si>
  <si>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</si>
  <si>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</si>
  <si>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</si>
  <si>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</si>
  <si>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</si>
  <si>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</si>
  <si>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</si>
  <si>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</si>
  <si>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</si>
  <si>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</si>
  <si>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</si>
  <si>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</si>
  <si>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</si>
  <si>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</si>
  <si>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</si>
  <si>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</si>
  <si>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</si>
  <si>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</si>
  <si>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</si>
  <si>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</si>
  <si>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</si>
  <si>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</si>
  <si>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</si>
  <si>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</si>
  <si>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</si>
  <si>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</si>
  <si>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</si>
  <si>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</si>
  <si>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</si>
  <si>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愛知県東郷町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</si>
  <si>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</si>
  <si>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</si>
  <si>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</si>
  <si>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</si>
  <si>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</si>
  <si>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</si>
  <si>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</si>
  <si>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</si>
  <si>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</si>
  <si>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</si>
  <si>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</si>
  <si>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</si>
  <si>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</si>
  <si>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</si>
  <si>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</si>
  <si>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</si>
  <si>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</si>
  <si>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</si>
  <si>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</si>
  <si>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</si>
  <si>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</si>
  <si>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</si>
  <si>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</si>
  <si>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</si>
  <si>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</si>
  <si>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</si>
  <si>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</si>
  <si>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</si>
  <si>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</si>
  <si>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</si>
  <si>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</si>
  <si>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</si>
  <si>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</si>
  <si>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</si>
  <si>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</si>
  <si>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</si>
  <si>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</si>
  <si>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</si>
  <si>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</si>
  <si>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</si>
  <si>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</si>
  <si>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</si>
  <si>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</si>
  <si>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</si>
  <si>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</si>
  <si>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</si>
  <si>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</si>
  <si>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</si>
  <si>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</si>
  <si>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</si>
  <si>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</si>
  <si>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</si>
  <si>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</si>
  <si>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</si>
  <si>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</si>
  <si>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</si>
  <si>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</si>
  <si>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</si>
  <si>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</si>
  <si>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</si>
  <si>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</si>
  <si>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</si>
  <si>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</si>
  <si>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</si>
  <si>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</si>
  <si>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</si>
  <si>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</si>
  <si>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</si>
  <si>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</si>
  <si>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</si>
  <si>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</si>
  <si>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</si>
  <si>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</si>
  <si>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</si>
  <si>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</si>
  <si>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</si>
  <si>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</si>
  <si>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</si>
  <si>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</si>
  <si>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</si>
  <si>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</si>
  <si>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</si>
  <si>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</si>
  <si>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</si>
  <si>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</si>
  <si>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</si>
  <si>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</si>
  <si>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</si>
  <si>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</si>
  <si>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</si>
  <si>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</si>
  <si>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</si>
  <si>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</si>
  <si>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</si>
  <si>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</si>
  <si>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</si>
  <si>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</si>
  <si>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</si>
  <si>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</si>
  <si>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</si>
  <si>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</si>
  <si>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</si>
  <si>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</si>
  <si>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</si>
  <si>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</si>
  <si>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</si>
  <si>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</si>
  <si>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</si>
  <si>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</si>
  <si>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</si>
  <si>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</si>
  <si>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</si>
  <si>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</si>
  <si>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</si>
  <si>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</si>
  <si>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</si>
  <si>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</si>
  <si>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</si>
  <si>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</si>
  <si>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</si>
  <si>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</si>
  <si>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</si>
  <si>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</si>
  <si>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</si>
  <si>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</si>
  <si>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</si>
  <si>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</si>
  <si>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</si>
  <si>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</si>
  <si>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</si>
  <si>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</si>
  <si>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</si>
  <si>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</si>
  <si>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</si>
  <si>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</si>
  <si>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</si>
  <si>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</si>
  <si>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</si>
  <si>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</si>
  <si>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</si>
  <si>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</si>
  <si>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</si>
  <si>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</si>
  <si>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</si>
  <si>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</si>
  <si>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</si>
  <si>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</si>
  <si>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</si>
  <si>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</si>
  <si>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</si>
  <si>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愛知県東郷町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</si>
  <si>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</si>
  <si>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</si>
  <si>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</si>
  <si>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</si>
  <si>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</si>
  <si>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</si>
  <si>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</si>
  <si>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</si>
  <si>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</si>
  <si>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</si>
  <si>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</si>
  <si>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</si>
  <si>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</si>
  <si>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</si>
  <si>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</si>
  <si>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</si>
  <si>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</si>
  <si>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</si>
  <si>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</si>
  <si>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</si>
  <si>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</si>
  <si>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</si>
  <si>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</si>
  <si>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</si>
  <si>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</si>
  <si>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</si>
  <si>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</si>
  <si>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</si>
  <si>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</si>
  <si>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</si>
  <si>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</si>
  <si>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</si>
  <si>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</si>
  <si>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</si>
  <si>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国民健康保険東郷診療所特別会計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</si>
  <si>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</si>
  <si>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</si>
  <si>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</si>
  <si>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</si>
  <si>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</si>
  <si>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</si>
  <si>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</si>
  <si>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</si>
  <si>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</si>
  <si>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</si>
  <si>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</si>
  <si>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</si>
  <si>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</si>
  <si>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</si>
  <si>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</si>
  <si>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</si>
  <si>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</si>
  <si>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</si>
  <si>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</si>
  <si>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</si>
  <si>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</si>
  <si>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</si>
  <si>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</si>
  <si>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</si>
  <si>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</si>
  <si>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</si>
  <si>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</si>
  <si>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</si>
  <si>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</si>
  <si>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</si>
  <si>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</si>
  <si>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</si>
  <si>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</si>
  <si>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</si>
  <si>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</si>
  <si>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</si>
  <si>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</si>
  <si>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</si>
  <si>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</si>
  <si>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</si>
  <si>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</si>
  <si>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</si>
  <si>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</si>
  <si>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</si>
  <si>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</si>
  <si>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</si>
  <si>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</si>
  <si>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</si>
  <si>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</si>
  <si>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</si>
  <si>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</si>
  <si>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</si>
  <si>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</si>
  <si>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</si>
  <si>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</si>
  <si>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</si>
  <si>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</si>
  <si>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</si>
  <si>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</si>
  <si>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</si>
  <si>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</si>
  <si>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</si>
  <si>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</si>
  <si>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</si>
  <si>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</si>
  <si>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</si>
  <si>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</si>
  <si>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</si>
  <si>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</si>
  <si>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</si>
  <si>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</si>
  <si>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</si>
  <si>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</si>
  <si>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</si>
  <si>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</si>
  <si>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</si>
  <si>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</si>
  <si>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</si>
  <si>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</si>
  <si>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</si>
  <si>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</si>
  <si>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</si>
  <si>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</si>
  <si>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</si>
  <si>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</si>
  <si>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</si>
  <si>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</si>
  <si>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</si>
  <si>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</si>
  <si>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</si>
  <si>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</si>
  <si>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</si>
  <si>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</si>
  <si>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</si>
  <si>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</si>
  <si>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</si>
  <si>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</si>
  <si>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</si>
  <si>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</si>
  <si>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</si>
  <si>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</si>
  <si>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</si>
  <si>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</si>
  <si>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</si>
  <si>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</si>
  <si>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</si>
  <si>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</si>
  <si>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</si>
  <si>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</si>
  <si>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</si>
  <si>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</si>
  <si>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</si>
  <si>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</si>
  <si>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</si>
  <si>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</si>
  <si>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</si>
  <si>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</si>
  <si>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</si>
  <si>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</si>
  <si>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</si>
  <si>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</si>
  <si>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</si>
  <si>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</si>
  <si>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</si>
  <si>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</si>
  <si>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</si>
  <si>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</si>
  <si>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</si>
  <si>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</si>
  <si>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</si>
  <si>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</si>
  <si>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</si>
  <si>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</si>
  <si>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</si>
  <si>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</si>
  <si>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</si>
  <si>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</si>
  <si>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</si>
  <si>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</si>
  <si>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5.03</t>
  </si>
  <si>
    <t>▲ 3.11</t>
  </si>
  <si>
    <t>▲ 12.73</t>
  </si>
  <si>
    <t>▲ 6.17</t>
  </si>
  <si>
    <t>一般会計</t>
  </si>
  <si>
    <t>下水道事業会計</t>
  </si>
  <si>
    <t>介護保険特別会計</t>
  </si>
  <si>
    <t>国民健康保険特別会計</t>
  </si>
  <si>
    <t>国民健康保険東郷診療所特別会計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</si>
  <si>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</si>
  <si>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</si>
  <si>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</si>
  <si>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</si>
  <si>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</si>
  <si>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</si>
  <si>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</si>
  <si>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</si>
  <si>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</si>
  <si>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尾三衛生組合</t>
    <rPh sb="0" eb="1">
      <t>ビ</t>
    </rPh>
    <rPh sb="1" eb="2">
      <t>サン</t>
    </rPh>
    <rPh sb="2" eb="4">
      <t>エイセイ</t>
    </rPh>
    <rPh sb="4" eb="6">
      <t>クミアイ</t>
    </rPh>
    <phoneticPr fontId="2"/>
  </si>
  <si>
    <t>尾三消防組合</t>
    <rPh sb="0" eb="1">
      <t>ビ</t>
    </rPh>
    <rPh sb="1" eb="2">
      <t>サン</t>
    </rPh>
    <rPh sb="2" eb="4">
      <t>ショウボウ</t>
    </rPh>
    <rPh sb="4" eb="6">
      <t>クミアイ</t>
    </rPh>
    <phoneticPr fontId="2"/>
  </si>
  <si>
    <t>愛知中部水道企業団</t>
    <rPh sb="0" eb="2">
      <t>アイチ</t>
    </rPh>
    <rPh sb="2" eb="4">
      <t>チュウブ</t>
    </rPh>
    <rPh sb="4" eb="6">
      <t>スイドウ</t>
    </rPh>
    <rPh sb="6" eb="8">
      <t>キギョウ</t>
    </rPh>
    <rPh sb="8" eb="9">
      <t>ダン</t>
    </rPh>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</si>
  <si>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10"/>
  </si>
  <si>
    <t>愛知県後期高齢者医療広域連合組合（一般会計）</t>
    <rPh sb="0" eb="3">
      <t>アイチケン</t>
    </rPh>
    <rPh sb="3" eb="5">
      <t>コウキ</t>
    </rPh>
    <rPh sb="5" eb="8">
      <t>コウレイシャ</t>
    </rPh>
    <rPh sb="8" eb="10">
      <t>イリョウ</t>
    </rPh>
    <rPh sb="10" eb="12">
      <t>コウイキ</t>
    </rPh>
    <rPh sb="12" eb="14">
      <t>レンゴウ</t>
    </rPh>
    <rPh sb="14" eb="16">
      <t>クミアイ</t>
    </rPh>
    <rPh sb="17" eb="19">
      <t>イッパン</t>
    </rPh>
    <rPh sb="19" eb="21">
      <t>カイケイ</t>
    </rPh>
    <phoneticPr fontId="10"/>
  </si>
  <si>
    <t>愛知県後期高齢者医療広域連合組合（後期高齢者医療特別会計）</t>
    <rPh sb="0" eb="3">
      <t>アイチケン</t>
    </rPh>
    <rPh sb="3" eb="5">
      <t>コウキ</t>
    </rPh>
    <rPh sb="5" eb="8">
      <t>コウレイシャ</t>
    </rPh>
    <rPh sb="8" eb="10">
      <t>イリョウ</t>
    </rPh>
    <rPh sb="10" eb="12">
      <t>コウイキ</t>
    </rPh>
    <rPh sb="12" eb="14">
      <t>レンゴウ</t>
    </rPh>
    <rPh sb="14" eb="16">
      <t>クミアイ</t>
    </rPh>
    <rPh sb="17" eb="19">
      <t>コウキ</t>
    </rPh>
    <rPh sb="19" eb="22">
      <t>コウレイシャ</t>
    </rPh>
    <rPh sb="22" eb="24">
      <t>イリョウ</t>
    </rPh>
    <rPh sb="24" eb="26">
      <t>トクベツ</t>
    </rPh>
    <rPh sb="26" eb="28">
      <t>カイケイ</t>
    </rPh>
    <phoneticPr fontId="10"/>
  </si>
  <si>
    <t>尾張土地開発公社</t>
  </si>
  <si>
    <t>東郷町施設サービス株式会社</t>
    <rPh sb="0" eb="3">
      <t>トウゴウチョウ</t>
    </rPh>
    <rPh sb="3" eb="5">
      <t>シセツ</t>
    </rPh>
    <rPh sb="9" eb="13">
      <t>カブシキガイシャ</t>
    </rPh>
    <phoneticPr fontId="2"/>
  </si>
  <si>
    <t>公共施設整備基金</t>
    <rPh sb="0" eb="2">
      <t>コウキョウ</t>
    </rPh>
    <rPh sb="2" eb="4">
      <t>シセツ</t>
    </rPh>
    <rPh sb="4" eb="6">
      <t>セイビ</t>
    </rPh>
    <rPh sb="6" eb="8">
      <t>キキン</t>
    </rPh>
    <phoneticPr fontId="5"/>
  </si>
  <si>
    <t>新型コロナウイルス感染症対策基金</t>
    <rPh sb="0" eb="2">
      <t>シンガタ</t>
    </rPh>
    <rPh sb="9" eb="12">
      <t>カンセンショウ</t>
    </rPh>
    <rPh sb="12" eb="14">
      <t>タイサク</t>
    </rPh>
    <rPh sb="14" eb="16">
      <t>キキン</t>
    </rPh>
    <phoneticPr fontId="2"/>
  </si>
  <si>
    <t>森林環境譲与税基金</t>
    <rPh sb="0" eb="2">
      <t>シンリン</t>
    </rPh>
    <rPh sb="2" eb="4">
      <t>カンキョウ</t>
    </rPh>
    <rPh sb="4" eb="6">
      <t>ジョウヨ</t>
    </rPh>
    <rPh sb="6" eb="7">
      <t>ゼイ</t>
    </rPh>
    <rPh sb="7" eb="9">
      <t>キキン</t>
    </rPh>
    <phoneticPr fontId="2"/>
  </si>
  <si>
    <t>図書館整備基金</t>
    <rPh sb="0" eb="3">
      <t>トショカン</t>
    </rPh>
    <rPh sb="3" eb="5">
      <t>セイビ</t>
    </rPh>
    <rPh sb="5" eb="7">
      <t>キキン</t>
    </rPh>
    <phoneticPr fontId="2"/>
  </si>
  <si>
    <t>地域福祉基金</t>
    <rPh sb="0" eb="2">
      <t>チイキ</t>
    </rPh>
    <rPh sb="2" eb="4">
      <t>フクシ</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</si>
</sst>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7DF8-495C-8120-EAA4736C204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33249</c:v>
                </c:pt>
                <c:pt idx="1">
                  <c:v>26688</c:v>
                </c:pt>
                <c:pt idx="2">
                  <c:v>22239</c:v>
                </c:pt>
                <c:pt idx="3">
                  <c:v>20811</c:v>
                </c:pt>
                <c:pt idx="4">
                  <c:v>33441</c:v>
                </c:pt>
              </c:numCache>
            </c:numRef>
          </c:val>
          <c:smooth val="0"/>
          <c:extLst>
            <c:ext xmlns:c16="http://schemas.microsoft.com/office/drawing/2014/chart" uri="{C3380CC4-5D6E-409C-BE32-E72D297353CC}">
              <c16:uniqueId val="{00000001-7DF8-495C-8120-EAA4736C204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10.08</c:v>
                </c:pt>
                <c:pt idx="1">
                  <c:v>10.35</c:v>
                </c:pt>
                <c:pt idx="2">
                  <c:v>8.59</c:v>
                </c:pt>
                <c:pt idx="3">
                  <c:v>6.93</c:v>
                </c:pt>
                <c:pt idx="4">
                  <c:v>8.35</c:v>
                </c:pt>
              </c:numCache>
            </c:numRef>
          </c:val>
          <c:extLst>
            <c:ext xmlns:c16="http://schemas.microsoft.com/office/drawing/2014/chart" uri="{C3380CC4-5D6E-409C-BE32-E72D297353CC}">
              <c16:uniqueId val="{00000000-80A7-49EC-AA96-A6455667170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12.63</c:v>
                </c:pt>
                <c:pt idx="1">
                  <c:v>14.3</c:v>
                </c:pt>
                <c:pt idx="2">
                  <c:v>23.61</c:v>
                </c:pt>
                <c:pt idx="3">
                  <c:v>20.239999999999998</c:v>
                </c:pt>
                <c:pt idx="4">
                  <c:v>17.54</c:v>
                </c:pt>
              </c:numCache>
            </c:numRef>
          </c:val>
          <c:extLst>
            <c:ext xmlns:c16="http://schemas.microsoft.com/office/drawing/2014/chart" uri="{C3380CC4-5D6E-409C-BE32-E72D297353CC}">
              <c16:uniqueId val="{00000001-80A7-49EC-AA96-A6455667170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0.81</c:v>
                </c:pt>
                <c:pt idx="1">
                  <c:v>-5.03</c:v>
                </c:pt>
                <c:pt idx="2">
                  <c:v>-3.11</c:v>
                </c:pt>
                <c:pt idx="3">
                  <c:v>-12.73</c:v>
                </c:pt>
                <c:pt idx="4">
                  <c:v>-6.17</c:v>
                </c:pt>
              </c:numCache>
            </c:numRef>
          </c:val>
          <c:smooth val="0"/>
          <c:extLst>
            <c:ext xmlns:c16="http://schemas.microsoft.com/office/drawing/2014/chart" uri="{C3380CC4-5D6E-409C-BE32-E72D297353CC}">
              <c16:uniqueId val="{00000002-80A7-49EC-AA96-A6455667170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731-457B-BD99-4B0C073CED5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731-457B-BD99-4B0C073CED5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731-457B-BD99-4B0C073CED5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731-457B-BD99-4B0C073CED5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0.01</c:v>
                </c:pt>
                <c:pt idx="4">
                  <c:v>#N/A</c:v>
                </c:pt>
                <c:pt idx="5">
                  <c:v>0.01</c:v>
                </c:pt>
                <c:pt idx="6">
                  <c:v>#N/A</c:v>
                </c:pt>
                <c:pt idx="7">
                  <c:v>0.03</c:v>
                </c:pt>
                <c:pt idx="8">
                  <c:v>#N/A</c:v>
                </c:pt>
                <c:pt idx="9">
                  <c:v>0.04</c:v>
                </c:pt>
              </c:numCache>
            </c:numRef>
          </c:val>
          <c:extLst>
            <c:ext xmlns:c16="http://schemas.microsoft.com/office/drawing/2014/chart" uri="{C3380CC4-5D6E-409C-BE32-E72D297353CC}">
              <c16:uniqueId val="{00000004-C731-457B-BD99-4B0C073CED51}"/>
            </c:ext>
          </c:extLst>
        </c:ser>
        <c:ser>
          <c:idx val="5"/>
          <c:order val="5"/>
          <c:tx>
            <c:strRef>
              <c:f>データシート!$A$32</c:f>
              <c:strCache>
                <c:ptCount val="1"/>
                <c:pt idx="0">
                  <c:v>国民健康保険東郷診療所特別会計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0.18</c:v>
                </c:pt>
                <c:pt idx="2">
                  <c:v>#N/A</c:v>
                </c:pt>
                <c:pt idx="3">
                  <c:v>0.25</c:v>
                </c:pt>
                <c:pt idx="4">
                  <c:v>#N/A</c:v>
                </c:pt>
                <c:pt idx="5">
                  <c:v>0.27</c:v>
                </c:pt>
                <c:pt idx="6">
                  <c:v>#N/A</c:v>
                </c:pt>
                <c:pt idx="7">
                  <c:v>0</c:v>
                </c:pt>
                <c:pt idx="8">
                  <c:v>#N/A</c:v>
                </c:pt>
                <c:pt idx="9">
                  <c:v>0.13</c:v>
                </c:pt>
              </c:numCache>
            </c:numRef>
          </c:val>
          <c:extLst>
            <c:ext xmlns:c16="http://schemas.microsoft.com/office/drawing/2014/chart" uri="{C3380CC4-5D6E-409C-BE32-E72D297353CC}">
              <c16:uniqueId val="{00000005-C731-457B-BD99-4B0C073CED5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0.48</c:v>
                </c:pt>
                <c:pt idx="2">
                  <c:v>#N/A</c:v>
                </c:pt>
                <c:pt idx="3">
                  <c:v>0.33</c:v>
                </c:pt>
                <c:pt idx="4">
                  <c:v>#N/A</c:v>
                </c:pt>
                <c:pt idx="5">
                  <c:v>0.44</c:v>
                </c:pt>
                <c:pt idx="6">
                  <c:v>#N/A</c:v>
                </c:pt>
                <c:pt idx="7">
                  <c:v>0.49</c:v>
                </c:pt>
                <c:pt idx="8">
                  <c:v>#N/A</c:v>
                </c:pt>
                <c:pt idx="9">
                  <c:v>0.57999999999999996</c:v>
                </c:pt>
              </c:numCache>
            </c:numRef>
          </c:val>
          <c:extLst>
            <c:ext xmlns:c16="http://schemas.microsoft.com/office/drawing/2014/chart" uri="{C3380CC4-5D6E-409C-BE32-E72D297353CC}">
              <c16:uniqueId val="{00000006-C731-457B-BD99-4B0C073CED5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1.67</c:v>
                </c:pt>
                <c:pt idx="2">
                  <c:v>#N/A</c:v>
                </c:pt>
                <c:pt idx="3">
                  <c:v>1.05</c:v>
                </c:pt>
                <c:pt idx="4">
                  <c:v>#N/A</c:v>
                </c:pt>
                <c:pt idx="5">
                  <c:v>0.96</c:v>
                </c:pt>
                <c:pt idx="6">
                  <c:v>#N/A</c:v>
                </c:pt>
                <c:pt idx="7">
                  <c:v>1.45</c:v>
                </c:pt>
                <c:pt idx="8">
                  <c:v>#N/A</c:v>
                </c:pt>
                <c:pt idx="9">
                  <c:v>1.36</c:v>
                </c:pt>
              </c:numCache>
            </c:numRef>
          </c:val>
          <c:extLst>
            <c:ext xmlns:c16="http://schemas.microsoft.com/office/drawing/2014/chart" uri="{C3380CC4-5D6E-409C-BE32-E72D297353CC}">
              <c16:uniqueId val="{00000007-C731-457B-BD99-4B0C073CED51}"/>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1.31</c:v>
                </c:pt>
                <c:pt idx="2">
                  <c:v>#N/A</c:v>
                </c:pt>
                <c:pt idx="3">
                  <c:v>1.25</c:v>
                </c:pt>
                <c:pt idx="4">
                  <c:v>#N/A</c:v>
                </c:pt>
                <c:pt idx="5">
                  <c:v>1.32</c:v>
                </c:pt>
                <c:pt idx="6">
                  <c:v>#N/A</c:v>
                </c:pt>
                <c:pt idx="7">
                  <c:v>1.47</c:v>
                </c:pt>
                <c:pt idx="8">
                  <c:v>#N/A</c:v>
                </c:pt>
                <c:pt idx="9">
                  <c:v>1.46</c:v>
                </c:pt>
              </c:numCache>
            </c:numRef>
          </c:val>
          <c:extLst>
            <c:ext xmlns:c16="http://schemas.microsoft.com/office/drawing/2014/chart" uri="{C3380CC4-5D6E-409C-BE32-E72D297353CC}">
              <c16:uniqueId val="{00000008-C731-457B-BD99-4B0C073CED5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10.08</c:v>
                </c:pt>
                <c:pt idx="2">
                  <c:v>#N/A</c:v>
                </c:pt>
                <c:pt idx="3">
                  <c:v>10.35</c:v>
                </c:pt>
                <c:pt idx="4">
                  <c:v>#N/A</c:v>
                </c:pt>
                <c:pt idx="5">
                  <c:v>8.59</c:v>
                </c:pt>
                <c:pt idx="6">
                  <c:v>#N/A</c:v>
                </c:pt>
                <c:pt idx="7">
                  <c:v>6.93</c:v>
                </c:pt>
                <c:pt idx="8">
                  <c:v>#N/A</c:v>
                </c:pt>
                <c:pt idx="9">
                  <c:v>8.34</c:v>
                </c:pt>
              </c:numCache>
            </c:numRef>
          </c:val>
          <c:extLst>
            <c:ext xmlns:c16="http://schemas.microsoft.com/office/drawing/2014/chart" uri="{C3380CC4-5D6E-409C-BE32-E72D297353CC}">
              <c16:uniqueId val="{00000009-C731-457B-BD99-4B0C073CED5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1111</c:v>
                </c:pt>
                <c:pt idx="5">
                  <c:v>997</c:v>
                </c:pt>
                <c:pt idx="8">
                  <c:v>1140</c:v>
                </c:pt>
                <c:pt idx="11">
                  <c:v>1132</c:v>
                </c:pt>
                <c:pt idx="14">
                  <c:v>1035</c:v>
                </c:pt>
              </c:numCache>
            </c:numRef>
          </c:val>
          <c:extLst>
            <c:ext xmlns:c16="http://schemas.microsoft.com/office/drawing/2014/chart" uri="{C3380CC4-5D6E-409C-BE32-E72D297353CC}">
              <c16:uniqueId val="{00000000-2B9A-4F16-8D7B-B03BBC55DAE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B9A-4F16-8D7B-B03BBC55DAE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136</c:v>
                </c:pt>
                <c:pt idx="3">
                  <c:v>133</c:v>
                </c:pt>
                <c:pt idx="6">
                  <c:v>27</c:v>
                </c:pt>
                <c:pt idx="9">
                  <c:v>27</c:v>
                </c:pt>
                <c:pt idx="12">
                  <c:v>19</c:v>
                </c:pt>
              </c:numCache>
            </c:numRef>
          </c:val>
          <c:extLst>
            <c:ext xmlns:c16="http://schemas.microsoft.com/office/drawing/2014/chart" uri="{C3380CC4-5D6E-409C-BE32-E72D297353CC}">
              <c16:uniqueId val="{00000002-2B9A-4F16-8D7B-B03BBC55DAE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24</c:v>
                </c:pt>
                <c:pt idx="3">
                  <c:v>25</c:v>
                </c:pt>
                <c:pt idx="6">
                  <c:v>26</c:v>
                </c:pt>
                <c:pt idx="9">
                  <c:v>38</c:v>
                </c:pt>
                <c:pt idx="12">
                  <c:v>40</c:v>
                </c:pt>
              </c:numCache>
            </c:numRef>
          </c:val>
          <c:extLst>
            <c:ext xmlns:c16="http://schemas.microsoft.com/office/drawing/2014/chart" uri="{C3380CC4-5D6E-409C-BE32-E72D297353CC}">
              <c16:uniqueId val="{00000003-2B9A-4F16-8D7B-B03BBC55DAE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303</c:v>
                </c:pt>
                <c:pt idx="3">
                  <c:v>256</c:v>
                </c:pt>
                <c:pt idx="6">
                  <c:v>223</c:v>
                </c:pt>
                <c:pt idx="9">
                  <c:v>232</c:v>
                </c:pt>
                <c:pt idx="12">
                  <c:v>180</c:v>
                </c:pt>
              </c:numCache>
            </c:numRef>
          </c:val>
          <c:extLst>
            <c:ext xmlns:c16="http://schemas.microsoft.com/office/drawing/2014/chart" uri="{C3380CC4-5D6E-409C-BE32-E72D297353CC}">
              <c16:uniqueId val="{00000004-2B9A-4F16-8D7B-B03BBC55DAE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9A-4F16-8D7B-B03BBC55DAE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B9A-4F16-8D7B-B03BBC55DAE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752</c:v>
                </c:pt>
                <c:pt idx="3">
                  <c:v>850</c:v>
                </c:pt>
                <c:pt idx="6">
                  <c:v>884</c:v>
                </c:pt>
                <c:pt idx="9">
                  <c:v>875</c:v>
                </c:pt>
                <c:pt idx="12">
                  <c:v>903</c:v>
                </c:pt>
              </c:numCache>
            </c:numRef>
          </c:val>
          <c:extLst>
            <c:ext xmlns:c16="http://schemas.microsoft.com/office/drawing/2014/chart" uri="{C3380CC4-5D6E-409C-BE32-E72D297353CC}">
              <c16:uniqueId val="{00000007-2B9A-4F16-8D7B-B03BBC55DAE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104</c:v>
                </c:pt>
                <c:pt idx="2">
                  <c:v>#N/A</c:v>
                </c:pt>
                <c:pt idx="3">
                  <c:v>#N/A</c:v>
                </c:pt>
                <c:pt idx="4">
                  <c:v>267</c:v>
                </c:pt>
                <c:pt idx="5">
                  <c:v>#N/A</c:v>
                </c:pt>
                <c:pt idx="6">
                  <c:v>#N/A</c:v>
                </c:pt>
                <c:pt idx="7">
                  <c:v>20</c:v>
                </c:pt>
                <c:pt idx="8">
                  <c:v>#N/A</c:v>
                </c:pt>
                <c:pt idx="9">
                  <c:v>#N/A</c:v>
                </c:pt>
                <c:pt idx="10">
                  <c:v>40</c:v>
                </c:pt>
                <c:pt idx="11">
                  <c:v>#N/A</c:v>
                </c:pt>
                <c:pt idx="12">
                  <c:v>#N/A</c:v>
                </c:pt>
                <c:pt idx="13">
                  <c:v>107</c:v>
                </c:pt>
                <c:pt idx="14">
                  <c:v>#N/A</c:v>
                </c:pt>
              </c:numCache>
            </c:numRef>
          </c:val>
          <c:smooth val="0"/>
          <c:extLst>
            <c:ext xmlns:c16="http://schemas.microsoft.com/office/drawing/2014/chart" uri="{C3380CC4-5D6E-409C-BE32-E72D297353CC}">
              <c16:uniqueId val="{00000008-2B9A-4F16-8D7B-B03BBC55DAE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9699</c:v>
                </c:pt>
                <c:pt idx="5">
                  <c:v>9530</c:v>
                </c:pt>
                <c:pt idx="8">
                  <c:v>9017</c:v>
                </c:pt>
                <c:pt idx="11">
                  <c:v>8576</c:v>
                </c:pt>
                <c:pt idx="14">
                  <c:v>7837</c:v>
                </c:pt>
              </c:numCache>
            </c:numRef>
          </c:val>
          <c:extLst>
            <c:ext xmlns:c16="http://schemas.microsoft.com/office/drawing/2014/chart" uri="{C3380CC4-5D6E-409C-BE32-E72D297353CC}">
              <c16:uniqueId val="{00000000-9098-4A9B-A70E-37517048C39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3226</c:v>
                </c:pt>
                <c:pt idx="5">
                  <c:v>2993</c:v>
                </c:pt>
                <c:pt idx="8">
                  <c:v>3062</c:v>
                </c:pt>
                <c:pt idx="11">
                  <c:v>3129</c:v>
                </c:pt>
                <c:pt idx="14">
                  <c:v>3386</c:v>
                </c:pt>
              </c:numCache>
            </c:numRef>
          </c:val>
          <c:extLst>
            <c:ext xmlns:c16="http://schemas.microsoft.com/office/drawing/2014/chart" uri="{C3380CC4-5D6E-409C-BE32-E72D297353CC}">
              <c16:uniqueId val="{00000001-9098-4A9B-A70E-37517048C39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2647</c:v>
                </c:pt>
                <c:pt idx="5">
                  <c:v>3593</c:v>
                </c:pt>
                <c:pt idx="8">
                  <c:v>4448</c:v>
                </c:pt>
                <c:pt idx="11">
                  <c:v>4116</c:v>
                </c:pt>
                <c:pt idx="14">
                  <c:v>3733</c:v>
                </c:pt>
              </c:numCache>
            </c:numRef>
          </c:val>
          <c:extLst>
            <c:ext xmlns:c16="http://schemas.microsoft.com/office/drawing/2014/chart" uri="{C3380CC4-5D6E-409C-BE32-E72D297353CC}">
              <c16:uniqueId val="{00000002-9098-4A9B-A70E-37517048C39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098-4A9B-A70E-37517048C39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098-4A9B-A70E-37517048C39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98-4A9B-A70E-37517048C39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1582</c:v>
                </c:pt>
                <c:pt idx="3">
                  <c:v>1825</c:v>
                </c:pt>
                <c:pt idx="6">
                  <c:v>1670</c:v>
                </c:pt>
                <c:pt idx="9">
                  <c:v>1611</c:v>
                </c:pt>
                <c:pt idx="12">
                  <c:v>1675</c:v>
                </c:pt>
              </c:numCache>
            </c:numRef>
          </c:val>
          <c:extLst>
            <c:ext xmlns:c16="http://schemas.microsoft.com/office/drawing/2014/chart" uri="{C3380CC4-5D6E-409C-BE32-E72D297353CC}">
              <c16:uniqueId val="{00000006-9098-4A9B-A70E-37517048C39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130</c:v>
                </c:pt>
                <c:pt idx="3">
                  <c:v>139</c:v>
                </c:pt>
                <c:pt idx="6">
                  <c:v>158</c:v>
                </c:pt>
                <c:pt idx="9">
                  <c:v>163</c:v>
                </c:pt>
                <c:pt idx="12">
                  <c:v>172</c:v>
                </c:pt>
              </c:numCache>
            </c:numRef>
          </c:val>
          <c:extLst>
            <c:ext xmlns:c16="http://schemas.microsoft.com/office/drawing/2014/chart" uri="{C3380CC4-5D6E-409C-BE32-E72D297353CC}">
              <c16:uniqueId val="{00000007-9098-4A9B-A70E-37517048C39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2597</c:v>
                </c:pt>
                <c:pt idx="3">
                  <c:v>2326</c:v>
                </c:pt>
                <c:pt idx="6">
                  <c:v>1882</c:v>
                </c:pt>
                <c:pt idx="9">
                  <c:v>1612</c:v>
                </c:pt>
                <c:pt idx="12">
                  <c:v>1376</c:v>
                </c:pt>
              </c:numCache>
            </c:numRef>
          </c:val>
          <c:extLst>
            <c:ext xmlns:c16="http://schemas.microsoft.com/office/drawing/2014/chart" uri="{C3380CC4-5D6E-409C-BE32-E72D297353CC}">
              <c16:uniqueId val="{00000008-9098-4A9B-A70E-37517048C39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231</c:v>
                </c:pt>
                <c:pt idx="3">
                  <c:v>89</c:v>
                </c:pt>
                <c:pt idx="6">
                  <c:v>61</c:v>
                </c:pt>
                <c:pt idx="9">
                  <c:v>34</c:v>
                </c:pt>
                <c:pt idx="12">
                  <c:v>6</c:v>
                </c:pt>
              </c:numCache>
            </c:numRef>
          </c:val>
          <c:extLst>
            <c:ext xmlns:c16="http://schemas.microsoft.com/office/drawing/2014/chart" uri="{C3380CC4-5D6E-409C-BE32-E72D297353CC}">
              <c16:uniqueId val="{00000009-9098-4A9B-A70E-37517048C39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9982</c:v>
                </c:pt>
                <c:pt idx="3">
                  <c:v>10479</c:v>
                </c:pt>
                <c:pt idx="6">
                  <c:v>10204</c:v>
                </c:pt>
                <c:pt idx="9">
                  <c:v>9907</c:v>
                </c:pt>
                <c:pt idx="12">
                  <c:v>9820</c:v>
                </c:pt>
              </c:numCache>
            </c:numRef>
          </c:val>
          <c:extLst>
            <c:ext xmlns:c16="http://schemas.microsoft.com/office/drawing/2014/chart" uri="{C3380CC4-5D6E-409C-BE32-E72D297353CC}">
              <c16:uniqueId val="{0000000A-9098-4A9B-A70E-37517048C39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098-4A9B-A70E-37517048C39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2163</c:v>
                </c:pt>
                <c:pt idx="1">
                  <c:v>1870</c:v>
                </c:pt>
                <c:pt idx="2">
                  <c:v>1697</c:v>
                </c:pt>
              </c:numCache>
            </c:numRef>
          </c:val>
          <c:extLst>
            <c:ext xmlns:c16="http://schemas.microsoft.com/office/drawing/2014/chart" uri="{C3380CC4-5D6E-409C-BE32-E72D297353CC}">
              <c16:uniqueId val="{00000000-7F25-4D54-9E5C-B05CA093EC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727</c:v>
                </c:pt>
                <c:pt idx="1">
                  <c:v>771</c:v>
                </c:pt>
                <c:pt idx="2">
                  <c:v>807</c:v>
                </c:pt>
              </c:numCache>
            </c:numRef>
          </c:val>
          <c:extLst>
            <c:ext xmlns:c16="http://schemas.microsoft.com/office/drawing/2014/chart" uri="{C3380CC4-5D6E-409C-BE32-E72D297353CC}">
              <c16:uniqueId val="{00000001-7F25-4D54-9E5C-B05CA093EC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1112</c:v>
                </c:pt>
                <c:pt idx="1">
                  <c:v>1111</c:v>
                </c:pt>
                <c:pt idx="2">
                  <c:v>862</c:v>
                </c:pt>
              </c:numCache>
            </c:numRef>
          </c:val>
          <c:extLst>
            <c:ext xmlns:c16="http://schemas.microsoft.com/office/drawing/2014/chart" uri="{C3380CC4-5D6E-409C-BE32-E72D297353CC}">
              <c16:uniqueId val="{00000002-7F25-4D54-9E5C-B05CA093EC7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元利償還金については、減税補てん債及び臨時財政対策債が逐次完済しているものの、セントラル開発関連事業の償還が順次開始されていることから、償還額は増加傾向にある。</a:t>
          </a:r>
        </a:p>
        <a:p>
          <a:r>
            <a:rPr kumimoji="1" lang="ja-JP" altLang="en-US" sz="1400">
              <a:latin typeface="ＭＳ ゴシック" pitchFamily="49" charset="-128"/>
              <a:ea typeface="ＭＳ ゴシック" pitchFamily="49" charset="-128"/>
            </a:rPr>
            <a:t>　組合等が起こした地方債の元利償還金に対する負担金等については、尾三消防組合の車両更新等に伴う起債によって増加傾向にある。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臨時財政対策債の発行額の減額により、将来負担額は前年度から減額となっている。</a:t>
          </a:r>
        </a:p>
        <a:p>
          <a:r>
            <a:rPr kumimoji="1" lang="ja-JP" altLang="en-US" sz="1400">
              <a:latin typeface="ＭＳ ゴシック" pitchFamily="49" charset="-128"/>
              <a:ea typeface="ＭＳ ゴシック" pitchFamily="49" charset="-128"/>
            </a:rPr>
            <a:t>　今後は、下水道築造事業のために発行した地方債が逐次完済していることから、下水道事業会計に係る償還額は減少するが、一部事務組合への負担金の増額が見込まれることや、公共施設の老朽化対策を計画的に実施していくために地方債の活用を予定していることから、結果として残高は高い水準で横ばい傾向となる見込みであるため、注意が必要である。</a:t>
          </a:r>
        </a:p>
        <a:p>
          <a:r>
            <a:rPr kumimoji="1" lang="ja-JP" altLang="en-US" sz="1400">
              <a:latin typeface="ＭＳ ゴシック" pitchFamily="49" charset="-128"/>
              <a:ea typeface="ＭＳ ゴシック" pitchFamily="49" charset="-128"/>
            </a:rPr>
            <a:t>　また、充当可能財源等のうち、基金については、残高が減少しており、今後、公共施設の改修等を実施する際には取崩しを行っていく方針であるため、残高の管理には注意が必要である。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愛知県東郷町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新型コロナウイルス感染症対策基金の役割が一定終了したことによる同基金の廃止により、新型コロナウイルス感染症対策基金残高は皆減した。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の廃止により、同基金残高分を財政調整基金へ積み立てたものの、国民健康保険特別会計繰出費の増、介護保険特別会計繰出費の増及び尾三消防組合負担金の増等により、財政調整基金残高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上記理由により基金全体の残高も減少となった。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令和４年度に、基金積立方針を改定し、積立のみでなく取り崩しについても方向性を示す基金管理設計を策定した。この方針に従い、計画的な積立取崩を進めていく。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・森林環境譲与税基金：森林の公益的機能の普及啓発及び木材の利用促進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・図書館整備基金：町立図書館整備の充実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・地域福祉基金：地域福祉の促進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・新型コロナウイルス感染症対策基金：新型コロナウイルス感染症の対策に関する事業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・公共施設整備基金：庁舎屋上防水工事等のために取崩したため減額した。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・森林環境譲与税基金：取崩しを行わず、積み立てたことにより増額した。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・図書館整備基金：増減なし。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・新型コロナウイルス感染症対策基金：役割が一定終了したことによる同基金の廃止により皆減した。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森林環境譲与税基金については、各部署と情報共有しながら機会を逃すことなく、積極的に活用をしていきたい。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の廃止により、新型コロナウイルス感染症対策基金残高分を財政調整基金へ積み立てたものの、国民健康保険特別会計繰出費の増、介護保険特別会計繰出費の増及び尾三消防組合負担金の増等により、取崩額が上回ったことで、財政調整基金残高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当初予算繰入による取崩及び年度内の繰替運用を考慮し、各年度末の設定額を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財源調整機能を保持するため、毎年９月末時点の残高目安を９億とし、積立及び取崩を行う。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年度の普通交付税の追加交付分の内</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21,679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千円を臨時財政対策債の償還費用に充てるために取り崩した一方で、令和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年度の普通交付税の追加交付により、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57,393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千円積み立てたことで、積立額は増額した。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今後、公共施設の長寿命化を図るため、地方債の発行が増加すると予想されるため、その償還財源として動向に注視しながら積立・取崩を行っていく。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43,928
42,239
18.03
17,241,551
16,352,380
807,469
9,673,646
9,820,356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前年比で微減となったものの、数値はおおむね横ばいに推移している。今後も、セントラル開発による人口増等により収入及び需要ともに増加することが見込まれることから、この傾向が続くと思われる。</a:t>
          </a:r>
        </a:p>
        <a:p>
          <a:r>
            <a:rPr kumimoji="1" lang="ja-JP" altLang="en-US" sz="1300">
              <a:latin typeface="ＭＳ Ｐゴシック" panose="020B0600070205080204" pitchFamily="50" charset="-128"/>
              <a:ea typeface="ＭＳ Ｐゴシック" panose="020B0600070205080204" pitchFamily="50" charset="-128"/>
            </a:rPr>
            <a:t>　微減の要因としては、基準財政需要額・収入額ともに増加したものの、高齢者数の増による高齢者保健福祉費の増等により、需要の増が収入の増を上回ったことが挙げられる。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22578</xdr:rowOff>
    </xdr:from>
    <xdr:to>
      <xdr:col>23</xdr:col>
      <xdr:colOff>133350</xdr:colOff>
      <xdr:row>41</xdr:row>
      <xdr:rowOff>35983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520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41</xdr:row>
      <xdr:rowOff>22578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252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153811</xdr:rowOff>
    </xdr:from>
    <xdr:to>
      <xdr:col>15</xdr:col>
      <xdr:colOff>82550</xdr:colOff>
      <xdr:row>40</xdr:row>
      <xdr:rowOff>167217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118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153811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850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143228</xdr:rowOff>
    </xdr:from>
    <xdr:to>
      <xdr:col>19</xdr:col>
      <xdr:colOff>184150</xdr:colOff>
      <xdr:row>41</xdr:row>
      <xdr:rowOff>73378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83555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7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103011</xdr:rowOff>
    </xdr:from>
    <xdr:to>
      <xdr:col>11</xdr:col>
      <xdr:colOff>82550</xdr:colOff>
      <xdr:row>41</xdr:row>
      <xdr:rowOff>33161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43338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経常一般財源等の増が経常経費充当一般財源等の増を上回ったことにより、経常収支比率は</a:t>
          </a:r>
          <a:r>
            <a:rPr kumimoji="1" lang="en-US" altLang="ja-JP" sz="1300" baseline="0">
              <a:latin typeface="ＭＳ Ｐゴシック" panose="020B0600070205080204" pitchFamily="50" charset="-128"/>
              <a:ea typeface="ＭＳ Ｐゴシック" panose="020B0600070205080204" pitchFamily="50" charset="-128"/>
            </a:rPr>
            <a:t>0.3</a:t>
          </a:r>
          <a:r>
            <a:rPr kumimoji="1" lang="ja-JP" altLang="en-US" sz="1300" baseline="0">
              <a:latin typeface="ＭＳ Ｐゴシック" panose="020B0600070205080204" pitchFamily="50" charset="-128"/>
              <a:ea typeface="ＭＳ Ｐゴシック" panose="020B0600070205080204" pitchFamily="50" charset="-128"/>
            </a:rPr>
            <a:t>ポイント改善した。経常一般財源については、普通交付税及び減収補填特例交付金等の増による影響が大きい。</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今後は国民健康保険税及び下水道使用料の引き上げや、賃金上昇による住民税の増加が見込まれるものの、人件費や扶助費といった義務的経費の増加が見込まれるため、</a:t>
          </a:r>
          <a:r>
            <a:rPr kumimoji="1" lang="ja-JP" altLang="en-US" sz="1300">
              <a:latin typeface="ＭＳ Ｐゴシック" panose="020B0600070205080204" pitchFamily="50" charset="-128"/>
              <a:ea typeface="ＭＳ Ｐゴシック" panose="020B0600070205080204" pitchFamily="50" charset="-128"/>
            </a:rPr>
            <a:t>全ての事務事業の見直し総点検を実施することで、経常収支比率の改善に努める。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60960</xdr:rowOff>
    </xdr:from>
    <xdr:to>
      <xdr:col>23</xdr:col>
      <xdr:colOff>133350</xdr:colOff>
      <xdr:row>65</xdr:row>
      <xdr:rowOff>79057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205210"/>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65</xdr:row>
      <xdr:rowOff>79057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91520"/>
          <a:ext cx="889000" cy="33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137478</xdr:rowOff>
    </xdr:from>
    <xdr:to>
      <xdr:col>15</xdr:col>
      <xdr:colOff>82550</xdr:colOff>
      <xdr:row>63</xdr:row>
      <xdr:rowOff>90170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95928"/>
          <a:ext cx="889000" cy="29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137478</xdr:rowOff>
    </xdr:from>
    <xdr:to>
      <xdr:col>11</xdr:col>
      <xdr:colOff>31750</xdr:colOff>
      <xdr:row>62</xdr:row>
      <xdr:rowOff>116840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95928"/>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10160</xdr:rowOff>
    </xdr:from>
    <xdr:to>
      <xdr:col>23</xdr:col>
      <xdr:colOff>184150</xdr:colOff>
      <xdr:row>65</xdr:row>
      <xdr:rowOff>111760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153687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2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28257</xdr:rowOff>
    </xdr:from>
    <xdr:to>
      <xdr:col>19</xdr:col>
      <xdr:colOff>184150</xdr:colOff>
      <xdr:row>65</xdr:row>
      <xdr:rowOff>129857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7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114634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58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125747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86678</xdr:rowOff>
    </xdr:from>
    <xdr:to>
      <xdr:col>11</xdr:col>
      <xdr:colOff>82550</xdr:colOff>
      <xdr:row>62</xdr:row>
      <xdr:rowOff>16828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1605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[142,171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類似団体平均と比較して同程度である。</a:t>
          </a:r>
        </a:p>
        <a:p>
          <a:r>
            <a:rPr kumimoji="1" lang="ja-JP" altLang="en-US" sz="1300">
              <a:latin typeface="ＭＳ Ｐゴシック" panose="020B0600070205080204" pitchFamily="50" charset="-128"/>
              <a:ea typeface="ＭＳ Ｐゴシック" panose="020B0600070205080204" pitchFamily="50" charset="-128"/>
            </a:rPr>
            <a:t>　物件費については、商品券配布事業の皆減により減額となった。一方、人件費については、職員数の増及び人事院勧告に伴う給与改定により増額となった。人件費の増が物件費の減を上回ったことと、人口の減によって、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人当たり人件費・物件費等決算額は、昨年比で増加した。</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168418</xdr:rowOff>
    </xdr:from>
    <xdr:to>
      <xdr:col>23</xdr:col>
      <xdr:colOff>133350</xdr:colOff>
      <xdr:row>83</xdr:row>
      <xdr:rowOff>25797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227318"/>
          <a:ext cx="838200"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168418</xdr:rowOff>
    </xdr:from>
    <xdr:to>
      <xdr:col>19</xdr:col>
      <xdr:colOff>133350</xdr:colOff>
      <xdr:row>82</xdr:row>
      <xdr:rowOff>169171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227318"/>
          <a:ext cx="889000" cy="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110801</xdr:rowOff>
    </xdr:from>
    <xdr:to>
      <xdr:col>15</xdr:col>
      <xdr:colOff>82550</xdr:colOff>
      <xdr:row>82</xdr:row>
      <xdr:rowOff>169171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69701"/>
          <a:ext cx="889000" cy="5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70419</xdr:rowOff>
    </xdr:from>
    <xdr:to>
      <xdr:col>11</xdr:col>
      <xdr:colOff>31750</xdr:colOff>
      <xdr:row>82</xdr:row>
      <xdr:rowOff>110801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29319"/>
          <a:ext cx="889000" cy="4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146447</xdr:rowOff>
    </xdr:from>
    <xdr:to>
      <xdr:col>23</xdr:col>
      <xdr:colOff>184150</xdr:colOff>
      <xdr:row>83</xdr:row>
      <xdr:rowOff>76597</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20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162974</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5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117618</xdr:rowOff>
    </xdr:from>
    <xdr:to>
      <xdr:col>19</xdr:col>
      <xdr:colOff>184150</xdr:colOff>
      <xdr:row>83</xdr:row>
      <xdr:rowOff>47768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7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57945</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945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118371</xdr:rowOff>
    </xdr:from>
    <xdr:to>
      <xdr:col>15</xdr:col>
      <xdr:colOff>133350</xdr:colOff>
      <xdr:row>83</xdr:row>
      <xdr:rowOff>48521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7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58698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94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60001</xdr:rowOff>
    </xdr:from>
    <xdr:to>
      <xdr:col>11</xdr:col>
      <xdr:colOff>82550</xdr:colOff>
      <xdr:row>82</xdr:row>
      <xdr:rowOff>161601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1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328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8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19619</xdr:rowOff>
    </xdr:from>
    <xdr:to>
      <xdr:col>7</xdr:col>
      <xdr:colOff>31750</xdr:colOff>
      <xdr:row>82</xdr:row>
      <xdr:rowOff>121219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7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131396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47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家公務員と比較するラスパイレス指数では、特に高校卒などの学歴が数値に影響するが、本町では学歴に関係なく人事評価等による職員配置を行っているため、人事異動等により数値が大きく変動する可能性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15421</xdr:rowOff>
    </xdr:from>
    <xdr:to>
      <xdr:col>81</xdr:col>
      <xdr:colOff>44450</xdr:colOff>
      <xdr:row>86</xdr:row>
      <xdr:rowOff>67129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76012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67129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811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88</xdr:row>
      <xdr:rowOff>103414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811829"/>
          <a:ext cx="889000" cy="37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103414</xdr:rowOff>
    </xdr:from>
    <xdr:to>
      <xdr:col>68</xdr:col>
      <xdr:colOff>152400</xdr:colOff>
      <xdr:row>88</xdr:row>
      <xdr:rowOff>120650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1910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108148</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68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52614</xdr:rowOff>
    </xdr:from>
    <xdr:to>
      <xdr:col>68</xdr:col>
      <xdr:colOff>203200</xdr:colOff>
      <xdr:row>88</xdr:row>
      <xdr:rowOff>154214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138991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抑制的な定員管理により、ほぼ一定に保つようにしている。</a:t>
          </a:r>
        </a:p>
        <a:p>
          <a:r>
            <a:rPr kumimoji="1" lang="ja-JP" altLang="en-US" sz="1300">
              <a:latin typeface="ＭＳ Ｐゴシック" panose="020B0600070205080204" pitchFamily="50" charset="-128"/>
              <a:ea typeface="ＭＳ Ｐゴシック" panose="020B0600070205080204" pitchFamily="50" charset="-128"/>
            </a:rPr>
            <a:t>　今後の職員採用は退職補充を原則としているが、重点施策の推進に伴う職員の一時的な増加に対応しつつ、人口増加の動きに注視しながら定員管理を進める必要がある。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103152</xdr:rowOff>
    </xdr:from>
    <xdr:to>
      <xdr:col>81</xdr:col>
      <xdr:colOff>44450</xdr:colOff>
      <xdr:row>60</xdr:row>
      <xdr:rowOff>159455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390152"/>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57573</xdr:rowOff>
    </xdr:from>
    <xdr:to>
      <xdr:col>77</xdr:col>
      <xdr:colOff>44450</xdr:colOff>
      <xdr:row>60</xdr:row>
      <xdr:rowOff>103152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344573"/>
          <a:ext cx="889000" cy="4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57573</xdr:rowOff>
    </xdr:from>
    <xdr:to>
      <xdr:col>72</xdr:col>
      <xdr:colOff>203200</xdr:colOff>
      <xdr:row>60</xdr:row>
      <xdr:rowOff>79022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344573"/>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75001</xdr:rowOff>
    </xdr:from>
    <xdr:to>
      <xdr:col>68</xdr:col>
      <xdr:colOff>152400</xdr:colOff>
      <xdr:row>60</xdr:row>
      <xdr:rowOff>79022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362001"/>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108655</xdr:rowOff>
    </xdr:from>
    <xdr:to>
      <xdr:col>81</xdr:col>
      <xdr:colOff>95250</xdr:colOff>
      <xdr:row>61</xdr:row>
      <xdr:rowOff>38805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3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125182</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24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52352</xdr:rowOff>
    </xdr:from>
    <xdr:to>
      <xdr:col>77</xdr:col>
      <xdr:colOff>95250</xdr:colOff>
      <xdr:row>60</xdr:row>
      <xdr:rowOff>153952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33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164129</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108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6773</xdr:rowOff>
    </xdr:from>
    <xdr:to>
      <xdr:col>73</xdr:col>
      <xdr:colOff>44450</xdr:colOff>
      <xdr:row>60</xdr:row>
      <xdr:rowOff>108373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118550</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28222</xdr:rowOff>
    </xdr:from>
    <xdr:to>
      <xdr:col>68</xdr:col>
      <xdr:colOff>203200</xdr:colOff>
      <xdr:row>60</xdr:row>
      <xdr:rowOff>129822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31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139999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08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24201</xdr:rowOff>
    </xdr:from>
    <xdr:to>
      <xdr:col>64</xdr:col>
      <xdr:colOff>152400</xdr:colOff>
      <xdr:row>60</xdr:row>
      <xdr:rowOff>125801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31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135978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080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実質公債費比率は３か年平均の数値であるため、前年比で減少傾向となった。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ただし、実質公債費比率（単年度）については、セントラル開発関連事業等の地方債の償還が開始したことから、増加傾向にある。</a:t>
          </a:r>
        </a:p>
        <a:p>
          <a:r>
            <a:rPr kumimoji="1" lang="ja-JP" altLang="en-US" sz="1300">
              <a:latin typeface="ＭＳ Ｐゴシック" panose="020B0600070205080204" pitchFamily="50" charset="-128"/>
              <a:ea typeface="ＭＳ Ｐゴシック" panose="020B0600070205080204" pitchFamily="50" charset="-128"/>
            </a:rPr>
            <a:t>　今後も公共施設の長寿命化対策のための地方債発行が増加する見込みであることから、中長期的には上昇する見通しである。</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115994</xdr:rowOff>
    </xdr:from>
    <xdr:to>
      <xdr:col>81</xdr:col>
      <xdr:colOff>44450</xdr:colOff>
      <xdr:row>38</xdr:row>
      <xdr:rowOff>148167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663109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148167</xdr:rowOff>
    </xdr:from>
    <xdr:to>
      <xdr:col>77</xdr:col>
      <xdr:colOff>44450</xdr:colOff>
      <xdr:row>39</xdr:row>
      <xdr:rowOff>846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66632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846</xdr:rowOff>
    </xdr:from>
    <xdr:to>
      <xdr:col>72</xdr:col>
      <xdr:colOff>203200</xdr:colOff>
      <xdr:row>39</xdr:row>
      <xdr:rowOff>49106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6873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49106</xdr:rowOff>
    </xdr:from>
    <xdr:to>
      <xdr:col>68</xdr:col>
      <xdr:colOff>152400</xdr:colOff>
      <xdr:row>39</xdr:row>
      <xdr:rowOff>57150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7356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65194</xdr:rowOff>
    </xdr:from>
    <xdr:to>
      <xdr:col>81</xdr:col>
      <xdr:colOff>95250</xdr:colOff>
      <xdr:row>38</xdr:row>
      <xdr:rowOff>166794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81720</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4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97367</xdr:rowOff>
    </xdr:from>
    <xdr:to>
      <xdr:col>77</xdr:col>
      <xdr:colOff>95250</xdr:colOff>
      <xdr:row>39</xdr:row>
      <xdr:rowOff>27517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37694</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121496</xdr:rowOff>
    </xdr:from>
    <xdr:to>
      <xdr:col>73</xdr:col>
      <xdr:colOff>44450</xdr:colOff>
      <xdr:row>39</xdr:row>
      <xdr:rowOff>51646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61824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40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169756</xdr:rowOff>
    </xdr:from>
    <xdr:to>
      <xdr:col>68</xdr:col>
      <xdr:colOff>203200</xdr:colOff>
      <xdr:row>39</xdr:row>
      <xdr:rowOff>99906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110083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将来負担額を充当財源額が上回っているため、算定では将来負担比率は負の値となっている。　</a:t>
          </a:r>
        </a:p>
        <a:p>
          <a:r>
            <a:rPr kumimoji="1" lang="ja-JP" altLang="en-US" sz="1300">
              <a:latin typeface="ＭＳ Ｐゴシック" panose="020B0600070205080204" pitchFamily="50" charset="-128"/>
              <a:ea typeface="ＭＳ Ｐゴシック" panose="020B0600070205080204" pitchFamily="50" charset="-128"/>
            </a:rPr>
            <a:t>　今後は、下水道築造事業のために発行した地方債が逐次完済していることから、下水道事業会計に係る償還額は減少する一方で、一部事務組合への負担金や、公共施設の長寿命化対策のための地方債発行が増加する見込みであることから、令和６年度と同水準で推移していく見通しであ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43,928
42,239
18.03
17,241,551
16,352,380
807,469
9,673,646
9,820,356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職員数の増及び人事院勧告に伴う給与改定により、人件費は増額となり、人件費割合は上昇した。</a:t>
          </a:r>
        </a:p>
        <a:p>
          <a:r>
            <a:rPr kumimoji="1" lang="ja-JP" altLang="en-US" sz="1300">
              <a:latin typeface="ＭＳ Ｐゴシック" panose="020B0600070205080204" pitchFamily="50" charset="-128"/>
              <a:ea typeface="ＭＳ Ｐゴシック" panose="020B0600070205080204" pitchFamily="50" charset="-128"/>
            </a:rPr>
            <a:t>　今後も、人事院勧告による影響も見込まれることから、制度改正等の動向については常に注視していく。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40132</xdr:rowOff>
    </xdr:from>
    <xdr:to>
      <xdr:col>24</xdr:col>
      <xdr:colOff>25400</xdr:colOff>
      <xdr:row>38</xdr:row>
      <xdr:rowOff>131572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5523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170434</xdr:rowOff>
    </xdr:from>
    <xdr:to>
      <xdr:col>19</xdr:col>
      <xdr:colOff>187325</xdr:colOff>
      <xdr:row>38</xdr:row>
      <xdr:rowOff>40132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140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120142</xdr:rowOff>
    </xdr:from>
    <xdr:to>
      <xdr:col>15</xdr:col>
      <xdr:colOff>98425</xdr:colOff>
      <xdr:row>37</xdr:row>
      <xdr:rowOff>170434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637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65278</xdr:rowOff>
    </xdr:from>
    <xdr:to>
      <xdr:col>11</xdr:col>
      <xdr:colOff>9525</xdr:colOff>
      <xdr:row>37</xdr:row>
      <xdr:rowOff>120142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089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80772</xdr:rowOff>
    </xdr:from>
    <xdr:to>
      <xdr:col>24</xdr:col>
      <xdr:colOff>76200</xdr:colOff>
      <xdr:row>39</xdr:row>
      <xdr:rowOff>10922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52849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160782</xdr:rowOff>
    </xdr:from>
    <xdr:to>
      <xdr:col>20</xdr:col>
      <xdr:colOff>38100</xdr:colOff>
      <xdr:row>38</xdr:row>
      <xdr:rowOff>90932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75709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119634</xdr:rowOff>
    </xdr:from>
    <xdr:to>
      <xdr:col>15</xdr:col>
      <xdr:colOff>149225</xdr:colOff>
      <xdr:row>38</xdr:row>
      <xdr:rowOff>49785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34561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69342</xdr:rowOff>
    </xdr:from>
    <xdr:to>
      <xdr:col>11</xdr:col>
      <xdr:colOff>60325</xdr:colOff>
      <xdr:row>37</xdr:row>
      <xdr:rowOff>170942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155719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14478</xdr:rowOff>
    </xdr:from>
    <xdr:to>
      <xdr:col>6</xdr:col>
      <xdr:colOff>171450</xdr:colOff>
      <xdr:row>37</xdr:row>
      <xdr:rowOff>116078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100855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予防接種委託料の増額等により、物件費は増加したものの、人件費の増加の影響により割合は減少した。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本町は、過去から類似団体と比較し数値が大きく、これは定員管理の適正化を進めるため、指定管理者制度の活用、外部委託を積極的に行っていることが挙げられる。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19</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32131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86995</xdr:rowOff>
    </xdr:from>
    <xdr:to>
      <xdr:col>78</xdr:col>
      <xdr:colOff>69850</xdr:colOff>
      <xdr:row>19</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317309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104140</xdr:rowOff>
    </xdr:from>
    <xdr:to>
      <xdr:col>73</xdr:col>
      <xdr:colOff>180975</xdr:colOff>
      <xdr:row>18</xdr:row>
      <xdr:rowOff>86995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301879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104140</xdr:rowOff>
    </xdr:from>
    <xdr:to>
      <xdr:col>69</xdr:col>
      <xdr:colOff>92075</xdr:colOff>
      <xdr:row>17</xdr:row>
      <xdr:rowOff>149860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30187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133350</xdr:rowOff>
    </xdr:from>
    <xdr:to>
      <xdr:col>78</xdr:col>
      <xdr:colOff>120650</xdr:colOff>
      <xdr:row>19</xdr:row>
      <xdr:rowOff>63500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321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48277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30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36195</xdr:rowOff>
    </xdr:from>
    <xdr:to>
      <xdr:col>74</xdr:col>
      <xdr:colOff>31750</xdr:colOff>
      <xdr:row>18</xdr:row>
      <xdr:rowOff>137795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312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122572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208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53340</xdr:rowOff>
    </xdr:from>
    <xdr:to>
      <xdr:col>69</xdr:col>
      <xdr:colOff>142875</xdr:colOff>
      <xdr:row>17</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96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139717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305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99060</xdr:rowOff>
    </xdr:from>
    <xdr:to>
      <xdr:col>65</xdr:col>
      <xdr:colOff>53975</xdr:colOff>
      <xdr:row>18</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301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13987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310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障がい者医療費及び障がい児の放課後デイサービス費等の増により、増額したものの、人件費の増加が影響し、割合は微減となった。</a:t>
          </a:r>
        </a:p>
        <a:p>
          <a:r>
            <a:rPr kumimoji="1" lang="ja-JP" altLang="en-US" sz="1300">
              <a:latin typeface="ＭＳ Ｐゴシック" panose="020B0600070205080204" pitchFamily="50" charset="-128"/>
              <a:ea typeface="ＭＳ Ｐゴシック" panose="020B0600070205080204" pitchFamily="50" charset="-128"/>
            </a:rPr>
            <a:t>　本町は現在、転入人口の増に向けて、子育て支援等の各種施策を展開していることに加え、高齢化による老人福祉費の増や、利用者数の増による社会福祉費の増加が進んでいることから、今後も扶助費は増加が見込まれ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33274</xdr:rowOff>
    </xdr:from>
    <xdr:to>
      <xdr:col>24</xdr:col>
      <xdr:colOff>25400</xdr:colOff>
      <xdr:row>57</xdr:row>
      <xdr:rowOff>42418</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3987800" y="98059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122428</xdr:rowOff>
    </xdr:from>
    <xdr:to>
      <xdr:col>19</xdr:col>
      <xdr:colOff>187325</xdr:colOff>
      <xdr:row>57</xdr:row>
      <xdr:rowOff>42418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72362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30988</xdr:rowOff>
    </xdr:from>
    <xdr:to>
      <xdr:col>15</xdr:col>
      <xdr:colOff>98425</xdr:colOff>
      <xdr:row>56</xdr:row>
      <xdr:rowOff>122428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63218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30988</xdr:rowOff>
    </xdr:from>
    <xdr:to>
      <xdr:col>11</xdr:col>
      <xdr:colOff>9525</xdr:colOff>
      <xdr:row>56</xdr:row>
      <xdr:rowOff>76708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6321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153924</xdr:rowOff>
    </xdr:from>
    <xdr:to>
      <xdr:col>24</xdr:col>
      <xdr:colOff>76200</xdr:colOff>
      <xdr:row>57</xdr:row>
      <xdr:rowOff>84074</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126001</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72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163068</xdr:rowOff>
    </xdr:from>
    <xdr:to>
      <xdr:col>20</xdr:col>
      <xdr:colOff>38100</xdr:colOff>
      <xdr:row>57</xdr:row>
      <xdr:rowOff>93218</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77995</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850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71628</xdr:rowOff>
    </xdr:from>
    <xdr:to>
      <xdr:col>15</xdr:col>
      <xdr:colOff>149225</xdr:colOff>
      <xdr:row>57</xdr:row>
      <xdr:rowOff>1778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158005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151638</xdr:rowOff>
    </xdr:from>
    <xdr:to>
      <xdr:col>11</xdr:col>
      <xdr:colOff>60325</xdr:colOff>
      <xdr:row>56</xdr:row>
      <xdr:rowOff>81788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66565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25908</xdr:rowOff>
    </xdr:from>
    <xdr:to>
      <xdr:col>6</xdr:col>
      <xdr:colOff>171450</xdr:colOff>
      <xdr:row>56</xdr:row>
      <xdr:rowOff>127508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112285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7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前年比で公園遊具修繕費や給食センター施設整備修繕料が減少したことで、割合も減少した。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類似団体と比較し数値が小さい理由としては、指定管理者制度の活用、外部委託を積極的に行うことで、維持管理を含めた包括的な管理を外部事業者に委託していることが挙げられる。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114300</xdr:rowOff>
    </xdr:from>
    <xdr:to>
      <xdr:col>82</xdr:col>
      <xdr:colOff>107950</xdr:colOff>
      <xdr:row>55</xdr:row>
      <xdr:rowOff>44450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3726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44450</xdr:rowOff>
    </xdr:from>
    <xdr:to>
      <xdr:col>78</xdr:col>
      <xdr:colOff>69850</xdr:colOff>
      <xdr:row>55</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47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139700</xdr:rowOff>
    </xdr:from>
    <xdr:to>
      <xdr:col>73</xdr:col>
      <xdr:colOff>180975</xdr:colOff>
      <xdr:row>55</xdr:row>
      <xdr:rowOff>44450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398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139700</xdr:rowOff>
    </xdr:from>
    <xdr:to>
      <xdr:col>69</xdr:col>
      <xdr:colOff>92075</xdr:colOff>
      <xdr:row>56</xdr:row>
      <xdr:rowOff>76200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3980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63500</xdr:rowOff>
    </xdr:from>
    <xdr:to>
      <xdr:col>82</xdr:col>
      <xdr:colOff>158750</xdr:colOff>
      <xdr:row>54</xdr:row>
      <xdr:rowOff>165100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80027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165100</xdr:rowOff>
    </xdr:from>
    <xdr:to>
      <xdr:col>78</xdr:col>
      <xdr:colOff>120650</xdr:colOff>
      <xdr:row>55</xdr:row>
      <xdr:rowOff>95250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105427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19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165100</xdr:rowOff>
    </xdr:from>
    <xdr:to>
      <xdr:col>74</xdr:col>
      <xdr:colOff>31750</xdr:colOff>
      <xdr:row>55</xdr:row>
      <xdr:rowOff>95250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105427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88900</xdr:rowOff>
    </xdr:from>
    <xdr:to>
      <xdr:col>69</xdr:col>
      <xdr:colOff>142875</xdr:colOff>
      <xdr:row>55</xdr:row>
      <xdr:rowOff>19050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29227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25400</xdr:rowOff>
    </xdr:from>
    <xdr:to>
      <xdr:col>65</xdr:col>
      <xdr:colOff>53975</xdr:colOff>
      <xdr:row>56</xdr:row>
      <xdr:rowOff>127000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尾三消防組合への負担金の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増によって増額したものの、人件費の増加が影響し、割合は微減となった。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今後も一部事務組合への負担金の増額が見込まれることから、増加傾向は続くと思われるため、下水道使用料の見直し等によって他会計への負担金の縮減に努めていく。</a:t>
          </a:r>
        </a:p>
        <a:p>
          <a:endParaRPr lang="ja-JP" altLang="ja-JP" sz="18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119380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2763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36</xdr:row>
      <xdr:rowOff>119380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1391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36</xdr:row>
      <xdr:rowOff>50800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1391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50800</xdr:rowOff>
    </xdr:from>
    <xdr:to>
      <xdr:col>69</xdr:col>
      <xdr:colOff>92075</xdr:colOff>
      <xdr:row>36</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23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68580</xdr:rowOff>
    </xdr:from>
    <xdr:to>
      <xdr:col>78</xdr:col>
      <xdr:colOff>120650</xdr:colOff>
      <xdr:row>36</xdr:row>
      <xdr:rowOff>170180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8907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0</xdr:rowOff>
    </xdr:from>
    <xdr:to>
      <xdr:col>69</xdr:col>
      <xdr:colOff>142875</xdr:colOff>
      <xdr:row>36</xdr:row>
      <xdr:rowOff>101600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111777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減税補てん債及び臨時財政対策債が逐次完済しているものの、セントラル開発関連事業の償還が順次開始されていることから、償還額は増加傾向にある。ただし、人件費の増加が影響し、割合は微減となった。</a:t>
          </a:r>
        </a:p>
        <a:p>
          <a:r>
            <a:rPr kumimoji="1" lang="ja-JP" altLang="en-US" sz="1300">
              <a:latin typeface="ＭＳ Ｐゴシック" panose="020B0600070205080204" pitchFamily="50" charset="-128"/>
              <a:ea typeface="ＭＳ Ｐゴシック" panose="020B0600070205080204" pitchFamily="50" charset="-128"/>
            </a:rPr>
            <a:t>　今後も、セントラル開発関連事業の償還が順次開始されることから、公債費は継続的に増加することが見込まれるため、注視する必要がある。　</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143002</xdr:rowOff>
    </xdr:from>
    <xdr:to>
      <xdr:col>24</xdr:col>
      <xdr:colOff>25400</xdr:colOff>
      <xdr:row>75</xdr:row>
      <xdr:rowOff>152146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0017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152146</xdr:rowOff>
    </xdr:from>
    <xdr:to>
      <xdr:col>19</xdr:col>
      <xdr:colOff>187325</xdr:colOff>
      <xdr:row>75</xdr:row>
      <xdr:rowOff>156718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0108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129286</xdr:rowOff>
    </xdr:from>
    <xdr:to>
      <xdr:col>15</xdr:col>
      <xdr:colOff>98425</xdr:colOff>
      <xdr:row>75</xdr:row>
      <xdr:rowOff>156718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29880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120142</xdr:rowOff>
    </xdr:from>
    <xdr:to>
      <xdr:col>11</xdr:col>
      <xdr:colOff>9525</xdr:colOff>
      <xdr:row>75</xdr:row>
      <xdr:rowOff>129286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29788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92202</xdr:rowOff>
    </xdr:from>
    <xdr:to>
      <xdr:col>24</xdr:col>
      <xdr:colOff>76200</xdr:colOff>
      <xdr:row>76</xdr:row>
      <xdr:rowOff>22352</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108729</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79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101346</xdr:rowOff>
    </xdr:from>
    <xdr:to>
      <xdr:col>20</xdr:col>
      <xdr:colOff>38100</xdr:colOff>
      <xdr:row>76</xdr:row>
      <xdr:rowOff>31496</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41673</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72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105918</xdr:rowOff>
    </xdr:from>
    <xdr:to>
      <xdr:col>15</xdr:col>
      <xdr:colOff>149225</xdr:colOff>
      <xdr:row>76</xdr:row>
      <xdr:rowOff>36069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46245</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78486</xdr:rowOff>
    </xdr:from>
    <xdr:to>
      <xdr:col>11</xdr:col>
      <xdr:colOff>60325</xdr:colOff>
      <xdr:row>76</xdr:row>
      <xdr:rowOff>8635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18813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69342</xdr:rowOff>
    </xdr:from>
    <xdr:to>
      <xdr:col>6</xdr:col>
      <xdr:colOff>171450</xdr:colOff>
      <xdr:row>75</xdr:row>
      <xdr:rowOff>170942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9669</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類似団体と比較し、経常収支比率が高いこと、公債費の割合が低いことにより、公債費以外の割合が高い傾向にある。</a:t>
          </a:r>
        </a:p>
        <a:p>
          <a:r>
            <a:rPr kumimoji="1" lang="ja-JP" altLang="en-US" sz="1300">
              <a:latin typeface="ＭＳ Ｐゴシック" panose="020B0600070205080204" pitchFamily="50" charset="-128"/>
              <a:ea typeface="ＭＳ Ｐゴシック" panose="020B0600070205080204" pitchFamily="50" charset="-128"/>
            </a:rPr>
            <a:t>　今後は、セントラル開発や公共施設の老朽化対策のための起債の償還が予定されており、公債費の過度の増額に気を付けるとともに、経常的経費についても見直しを図り、数値の推移に注視していく必要があ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20320</xdr:rowOff>
    </xdr:from>
    <xdr:to>
      <xdr:col>82</xdr:col>
      <xdr:colOff>107950</xdr:colOff>
      <xdr:row>79</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5648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153670</xdr:rowOff>
    </xdr:from>
    <xdr:to>
      <xdr:col>78</xdr:col>
      <xdr:colOff>69850</xdr:colOff>
      <xdr:row>79</xdr:row>
      <xdr:rowOff>24130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3553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161289</xdr:rowOff>
    </xdr:from>
    <xdr:to>
      <xdr:col>73</xdr:col>
      <xdr:colOff>180975</xdr:colOff>
      <xdr:row>77</xdr:row>
      <xdr:rowOff>153670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191489"/>
          <a:ext cx="8890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161289</xdr:rowOff>
    </xdr:from>
    <xdr:to>
      <xdr:col>69</xdr:col>
      <xdr:colOff>92075</xdr:colOff>
      <xdr:row>77</xdr:row>
      <xdr:rowOff>92711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191489"/>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140970</xdr:rowOff>
    </xdr:from>
    <xdr:to>
      <xdr:col>82</xdr:col>
      <xdr:colOff>158750</xdr:colOff>
      <xdr:row>79</xdr:row>
      <xdr:rowOff>71120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113047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48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144780</xdr:rowOff>
    </xdr:from>
    <xdr:to>
      <xdr:col>78</xdr:col>
      <xdr:colOff>120650</xdr:colOff>
      <xdr:row>79</xdr:row>
      <xdr:rowOff>74930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59707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102870</xdr:rowOff>
    </xdr:from>
    <xdr:to>
      <xdr:col>74</xdr:col>
      <xdr:colOff>31750</xdr:colOff>
      <xdr:row>78</xdr:row>
      <xdr:rowOff>33020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17797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110489</xdr:rowOff>
    </xdr:from>
    <xdr:to>
      <xdr:col>69</xdr:col>
      <xdr:colOff>142875</xdr:colOff>
      <xdr:row>77</xdr:row>
      <xdr:rowOff>40639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25416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128288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愛知県東郷町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110122</xdr:rowOff>
    </xdr:from>
    <xdr:to>
      <xdr:col>29</xdr:col>
      <xdr:colOff>127000</xdr:colOff>
      <xdr:row>19</xdr:row>
      <xdr:rowOff>63741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43847"/>
          <a:ext cx="647700" cy="125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94898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28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48946</xdr:rowOff>
    </xdr:from>
    <xdr:to>
      <xdr:col>26</xdr:col>
      <xdr:colOff>50800</xdr:colOff>
      <xdr:row>19</xdr:row>
      <xdr:rowOff>63741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354121"/>
          <a:ext cx="698500" cy="14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48946</xdr:rowOff>
    </xdr:from>
    <xdr:to>
      <xdr:col>22</xdr:col>
      <xdr:colOff>114300</xdr:colOff>
      <xdr:row>19</xdr:row>
      <xdr:rowOff>100203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54121"/>
          <a:ext cx="698500" cy="51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100203</xdr:rowOff>
    </xdr:from>
    <xdr:to>
      <xdr:col>18</xdr:col>
      <xdr:colOff>177800</xdr:colOff>
      <xdr:row>19</xdr:row>
      <xdr:rowOff>155118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05378"/>
          <a:ext cx="698500" cy="54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59322</xdr:rowOff>
    </xdr:from>
    <xdr:to>
      <xdr:col>29</xdr:col>
      <xdr:colOff>177800</xdr:colOff>
      <xdr:row>18</xdr:row>
      <xdr:rowOff>160922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93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75849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38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12941</xdr:rowOff>
    </xdr:from>
    <xdr:to>
      <xdr:col>26</xdr:col>
      <xdr:colOff>101600</xdr:colOff>
      <xdr:row>19</xdr:row>
      <xdr:rowOff>114541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18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99318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04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169596</xdr:rowOff>
    </xdr:from>
    <xdr:to>
      <xdr:col>22</xdr:col>
      <xdr:colOff>165100</xdr:colOff>
      <xdr:row>19</xdr:row>
      <xdr:rowOff>99746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03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109923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72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49403</xdr:rowOff>
    </xdr:from>
    <xdr:to>
      <xdr:col>19</xdr:col>
      <xdr:colOff>38100</xdr:colOff>
      <xdr:row>19</xdr:row>
      <xdr:rowOff>151003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54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135780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4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104318</xdr:rowOff>
    </xdr:from>
    <xdr:to>
      <xdr:col>15</xdr:col>
      <xdr:colOff>101600</xdr:colOff>
      <xdr:row>20</xdr:row>
      <xdr:rowOff>34468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09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19245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9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13957</xdr:rowOff>
    </xdr:from>
    <xdr:to>
      <xdr:col>29</xdr:col>
      <xdr:colOff>127000</xdr:colOff>
      <xdr:row>36</xdr:row>
      <xdr:rowOff>49002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67207"/>
          <a:ext cx="647700" cy="35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49002</xdr:rowOff>
    </xdr:from>
    <xdr:to>
      <xdr:col>26</xdr:col>
      <xdr:colOff>50800</xdr:colOff>
      <xdr:row>36</xdr:row>
      <xdr:rowOff>59151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002252"/>
          <a:ext cx="698500" cy="10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273327</xdr:rowOff>
    </xdr:from>
    <xdr:to>
      <xdr:col>22</xdr:col>
      <xdr:colOff>114300</xdr:colOff>
      <xdr:row>36</xdr:row>
      <xdr:rowOff>59151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883677"/>
          <a:ext cx="698500" cy="128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273327</xdr:rowOff>
    </xdr:from>
    <xdr:to>
      <xdr:col>18</xdr:col>
      <xdr:colOff>177800</xdr:colOff>
      <xdr:row>36</xdr:row>
      <xdr:rowOff>16084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83677"/>
          <a:ext cx="698500" cy="85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306057</xdr:rowOff>
    </xdr:from>
    <xdr:to>
      <xdr:col>29</xdr:col>
      <xdr:colOff>177800</xdr:colOff>
      <xdr:row>36</xdr:row>
      <xdr:rowOff>64757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16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278134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88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341102</xdr:rowOff>
    </xdr:from>
    <xdr:to>
      <xdr:col>26</xdr:col>
      <xdr:colOff>101600</xdr:colOff>
      <xdr:row>36</xdr:row>
      <xdr:rowOff>99802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51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84579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037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8351</xdr:rowOff>
    </xdr:from>
    <xdr:to>
      <xdr:col>22</xdr:col>
      <xdr:colOff>165100</xdr:colOff>
      <xdr:row>36</xdr:row>
      <xdr:rowOff>109951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61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94728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0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222527</xdr:rowOff>
    </xdr:from>
    <xdr:to>
      <xdr:col>19</xdr:col>
      <xdr:colOff>38100</xdr:colOff>
      <xdr:row>35</xdr:row>
      <xdr:rowOff>324127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32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308904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1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308184</xdr:rowOff>
    </xdr:from>
    <xdr:to>
      <xdr:col>15</xdr:col>
      <xdr:colOff>101600</xdr:colOff>
      <xdr:row>36</xdr:row>
      <xdr:rowOff>66884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18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51661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0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43,928
42,239
18.03
17,241,551
16,352,380
807,469
9,673,646
9,820,356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54792</xdr:rowOff>
    </xdr:from>
    <xdr:to>
      <xdr:col>24</xdr:col>
      <xdr:colOff>63500</xdr:colOff>
      <xdr:row>37</xdr:row>
      <xdr:rowOff>28372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26992"/>
          <a:ext cx="838200" cy="14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28372</xdr:rowOff>
    </xdr:from>
    <xdr:to>
      <xdr:col>19</xdr:col>
      <xdr:colOff>177800</xdr:colOff>
      <xdr:row>37</xdr:row>
      <xdr:rowOff>50709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72022"/>
          <a:ext cx="889000" cy="2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50709</xdr:rowOff>
    </xdr:from>
    <xdr:to>
      <xdr:col>15</xdr:col>
      <xdr:colOff>50800</xdr:colOff>
      <xdr:row>37</xdr:row>
      <xdr:rowOff>70026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94359"/>
          <a:ext cx="8890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70026</xdr:rowOff>
    </xdr:from>
    <xdr:to>
      <xdr:col>10</xdr:col>
      <xdr:colOff>114300</xdr:colOff>
      <xdr:row>38</xdr:row>
      <xdr:rowOff>21841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13676"/>
          <a:ext cx="889000" cy="12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3992</xdr:rowOff>
    </xdr:from>
    <xdr:to>
      <xdr:col>24</xdr:col>
      <xdr:colOff>114300</xdr:colOff>
      <xdr:row>36</xdr:row>
      <xdr:rowOff>105592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7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26869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2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149022</xdr:rowOff>
    </xdr:from>
    <xdr:to>
      <xdr:col>20</xdr:col>
      <xdr:colOff>38100</xdr:colOff>
      <xdr:row>37</xdr:row>
      <xdr:rowOff>79172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2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70299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1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171359</xdr:rowOff>
    </xdr:from>
    <xdr:to>
      <xdr:col>15</xdr:col>
      <xdr:colOff>101600</xdr:colOff>
      <xdr:row>37</xdr:row>
      <xdr:rowOff>101509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4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92636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3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19226</xdr:rowOff>
    </xdr:from>
    <xdr:to>
      <xdr:col>10</xdr:col>
      <xdr:colOff>165100</xdr:colOff>
      <xdr:row>37</xdr:row>
      <xdr:rowOff>120826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111953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5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142491</xdr:rowOff>
    </xdr:from>
    <xdr:to>
      <xdr:col>6</xdr:col>
      <xdr:colOff>38100</xdr:colOff>
      <xdr:row>38</xdr:row>
      <xdr:rowOff>72641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8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63768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7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87341</xdr:rowOff>
    </xdr:from>
    <xdr:to>
      <xdr:col>24</xdr:col>
      <xdr:colOff>63500</xdr:colOff>
      <xdr:row>57</xdr:row>
      <xdr:rowOff>123497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59991"/>
          <a:ext cx="838200" cy="3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74009</xdr:rowOff>
    </xdr:from>
    <xdr:to>
      <xdr:col>19</xdr:col>
      <xdr:colOff>177800</xdr:colOff>
      <xdr:row>57</xdr:row>
      <xdr:rowOff>87341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46659"/>
          <a:ext cx="889000" cy="1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74009</xdr:rowOff>
    </xdr:from>
    <xdr:to>
      <xdr:col>15</xdr:col>
      <xdr:colOff>50800</xdr:colOff>
      <xdr:row>57</xdr:row>
      <xdr:rowOff>152236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46659"/>
          <a:ext cx="889000" cy="7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150170</xdr:rowOff>
    </xdr:from>
    <xdr:to>
      <xdr:col>10</xdr:col>
      <xdr:colOff>114300</xdr:colOff>
      <xdr:row>57</xdr:row>
      <xdr:rowOff>152236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22820"/>
          <a:ext cx="889000" cy="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72697</xdr:rowOff>
    </xdr:from>
    <xdr:to>
      <xdr:col>24</xdr:col>
      <xdr:colOff>114300</xdr:colOff>
      <xdr:row>58</xdr:row>
      <xdr:rowOff>2847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4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51124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2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36541</xdr:rowOff>
    </xdr:from>
    <xdr:to>
      <xdr:col>20</xdr:col>
      <xdr:colOff>38100</xdr:colOff>
      <xdr:row>57</xdr:row>
      <xdr:rowOff>138141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0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154668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8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23209</xdr:rowOff>
    </xdr:from>
    <xdr:to>
      <xdr:col>15</xdr:col>
      <xdr:colOff>101600</xdr:colOff>
      <xdr:row>57</xdr:row>
      <xdr:rowOff>124809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9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141336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7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101436</xdr:rowOff>
    </xdr:from>
    <xdr:to>
      <xdr:col>10</xdr:col>
      <xdr:colOff>165100</xdr:colOff>
      <xdr:row>58</xdr:row>
      <xdr:rowOff>31586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7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22713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6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99370</xdr:rowOff>
    </xdr:from>
    <xdr:to>
      <xdr:col>6</xdr:col>
      <xdr:colOff>38100</xdr:colOff>
      <xdr:row>58</xdr:row>
      <xdr:rowOff>29520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46047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4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110851</xdr:rowOff>
    </xdr:from>
    <xdr:to>
      <xdr:col>24</xdr:col>
      <xdr:colOff>63500</xdr:colOff>
      <xdr:row>78</xdr:row>
      <xdr:rowOff>117526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83951"/>
          <a:ext cx="8382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110851</xdr:rowOff>
    </xdr:from>
    <xdr:to>
      <xdr:col>19</xdr:col>
      <xdr:colOff>177800</xdr:colOff>
      <xdr:row>78</xdr:row>
      <xdr:rowOff>119171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83951"/>
          <a:ext cx="889000" cy="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118486</xdr:rowOff>
    </xdr:from>
    <xdr:to>
      <xdr:col>15</xdr:col>
      <xdr:colOff>50800</xdr:colOff>
      <xdr:row>78</xdr:row>
      <xdr:rowOff>119171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91586"/>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118486</xdr:rowOff>
    </xdr:from>
    <xdr:to>
      <xdr:col>10</xdr:col>
      <xdr:colOff>114300</xdr:colOff>
      <xdr:row>78</xdr:row>
      <xdr:rowOff>123287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91586"/>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66726</xdr:rowOff>
    </xdr:from>
    <xdr:to>
      <xdr:col>24</xdr:col>
      <xdr:colOff>114300</xdr:colOff>
      <xdr:row>78</xdr:row>
      <xdr:rowOff>168326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3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153103</xdr:rowOff>
    </xdr:from>
    <xdr:ext cx="378565"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5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60051</xdr:rowOff>
    </xdr:from>
    <xdr:to>
      <xdr:col>20</xdr:col>
      <xdr:colOff>38100</xdr:colOff>
      <xdr:row>78</xdr:row>
      <xdr:rowOff>161651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3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152778</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8017" y="13525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68371</xdr:rowOff>
    </xdr:from>
    <xdr:to>
      <xdr:col>15</xdr:col>
      <xdr:colOff>101600</xdr:colOff>
      <xdr:row>78</xdr:row>
      <xdr:rowOff>169971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4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161098</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9017" y="13534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67686</xdr:rowOff>
    </xdr:from>
    <xdr:to>
      <xdr:col>10</xdr:col>
      <xdr:colOff>165100</xdr:colOff>
      <xdr:row>78</xdr:row>
      <xdr:rowOff>169286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4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160413</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830017" y="13533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72487</xdr:rowOff>
    </xdr:from>
    <xdr:to>
      <xdr:col>6</xdr:col>
      <xdr:colOff>38100</xdr:colOff>
      <xdr:row>79</xdr:row>
      <xdr:rowOff>2637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4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165214</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41017" y="13538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93142</xdr:rowOff>
    </xdr:from>
    <xdr:to>
      <xdr:col>24</xdr:col>
      <xdr:colOff>63500</xdr:colOff>
      <xdr:row>98</xdr:row>
      <xdr:rowOff>34294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23792"/>
          <a:ext cx="838200" cy="11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34294</xdr:rowOff>
    </xdr:from>
    <xdr:to>
      <xdr:col>19</xdr:col>
      <xdr:colOff>177800</xdr:colOff>
      <xdr:row>98</xdr:row>
      <xdr:rowOff>74876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836394"/>
          <a:ext cx="889000" cy="4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118745</xdr:rowOff>
    </xdr:from>
    <xdr:to>
      <xdr:col>15</xdr:col>
      <xdr:colOff>50800</xdr:colOff>
      <xdr:row>98</xdr:row>
      <xdr:rowOff>74876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749395"/>
          <a:ext cx="889000" cy="12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118745</xdr:rowOff>
    </xdr:from>
    <xdr:to>
      <xdr:col>10</xdr:col>
      <xdr:colOff>114300</xdr:colOff>
      <xdr:row>99</xdr:row>
      <xdr:rowOff>59711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49395"/>
          <a:ext cx="889000" cy="28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42342</xdr:rowOff>
    </xdr:from>
    <xdr:to>
      <xdr:col>24</xdr:col>
      <xdr:colOff>114300</xdr:colOff>
      <xdr:row>97</xdr:row>
      <xdr:rowOff>143942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7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20769</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5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154944</xdr:rowOff>
    </xdr:from>
    <xdr:to>
      <xdr:col>20</xdr:col>
      <xdr:colOff>38100</xdr:colOff>
      <xdr:row>98</xdr:row>
      <xdr:rowOff>85094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8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76221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7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24076</xdr:rowOff>
    </xdr:from>
    <xdr:to>
      <xdr:col>15</xdr:col>
      <xdr:colOff>101600</xdr:colOff>
      <xdr:row>98</xdr:row>
      <xdr:rowOff>125676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2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116803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91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67945</xdr:rowOff>
    </xdr:from>
    <xdr:to>
      <xdr:col>10</xdr:col>
      <xdr:colOff>165100</xdr:colOff>
      <xdr:row>97</xdr:row>
      <xdr:rowOff>169545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9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160672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9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8911</xdr:rowOff>
    </xdr:from>
    <xdr:to>
      <xdr:col>6</xdr:col>
      <xdr:colOff>38100</xdr:colOff>
      <xdr:row>99</xdr:row>
      <xdr:rowOff>110511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8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101638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7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74941</xdr:rowOff>
    </xdr:from>
    <xdr:to>
      <xdr:col>55</xdr:col>
      <xdr:colOff>0</xdr:colOff>
      <xdr:row>38</xdr:row>
      <xdr:rowOff>96146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590041"/>
          <a:ext cx="838200" cy="2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74941</xdr:rowOff>
    </xdr:from>
    <xdr:to>
      <xdr:col>50</xdr:col>
      <xdr:colOff>114300</xdr:colOff>
      <xdr:row>39</xdr:row>
      <xdr:rowOff>40608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590041"/>
          <a:ext cx="889000" cy="13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18683</xdr:rowOff>
    </xdr:from>
    <xdr:to>
      <xdr:col>45</xdr:col>
      <xdr:colOff>177800</xdr:colOff>
      <xdr:row>39</xdr:row>
      <xdr:rowOff>40608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705233"/>
          <a:ext cx="889000" cy="2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148506</xdr:rowOff>
    </xdr:from>
    <xdr:to>
      <xdr:col>41</xdr:col>
      <xdr:colOff>50800</xdr:colOff>
      <xdr:row>39</xdr:row>
      <xdr:rowOff>18683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634906"/>
          <a:ext cx="889000" cy="107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45346</xdr:rowOff>
    </xdr:from>
    <xdr:to>
      <xdr:col>55</xdr:col>
      <xdr:colOff>50800</xdr:colOff>
      <xdr:row>38</xdr:row>
      <xdr:rowOff>146946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6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23773</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3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24141</xdr:rowOff>
    </xdr:from>
    <xdr:to>
      <xdr:col>50</xdr:col>
      <xdr:colOff>165100</xdr:colOff>
      <xdr:row>38</xdr:row>
      <xdr:rowOff>125741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3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116868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3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161258</xdr:rowOff>
    </xdr:from>
    <xdr:to>
      <xdr:col>46</xdr:col>
      <xdr:colOff>38100</xdr:colOff>
      <xdr:row>39</xdr:row>
      <xdr:rowOff>91408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67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82535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76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139333</xdr:rowOff>
    </xdr:from>
    <xdr:to>
      <xdr:col>41</xdr:col>
      <xdr:colOff>101600</xdr:colOff>
      <xdr:row>39</xdr:row>
      <xdr:rowOff>69483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65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60610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74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97706</xdr:rowOff>
    </xdr:from>
    <xdr:to>
      <xdr:col>36</xdr:col>
      <xdr:colOff>165100</xdr:colOff>
      <xdr:row>33</xdr:row>
      <xdr:rowOff>27856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58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18983</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676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5735</xdr:rowOff>
    </xdr:from>
    <xdr:to>
      <xdr:col>55</xdr:col>
      <xdr:colOff>0</xdr:colOff>
      <xdr:row>57</xdr:row>
      <xdr:rowOff>77915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78385"/>
          <a:ext cx="838200" cy="7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69754</xdr:rowOff>
    </xdr:from>
    <xdr:to>
      <xdr:col>50</xdr:col>
      <xdr:colOff>114300</xdr:colOff>
      <xdr:row>57</xdr:row>
      <xdr:rowOff>77915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42404"/>
          <a:ext cx="889000" cy="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44328</xdr:rowOff>
    </xdr:from>
    <xdr:to>
      <xdr:col>45</xdr:col>
      <xdr:colOff>177800</xdr:colOff>
      <xdr:row>57</xdr:row>
      <xdr:rowOff>69754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16978"/>
          <a:ext cx="889000" cy="2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6832</xdr:rowOff>
    </xdr:from>
    <xdr:to>
      <xdr:col>41</xdr:col>
      <xdr:colOff>50800</xdr:colOff>
      <xdr:row>57</xdr:row>
      <xdr:rowOff>44328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79482"/>
          <a:ext cx="889000" cy="3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126385</xdr:rowOff>
    </xdr:from>
    <xdr:to>
      <xdr:col>55</xdr:col>
      <xdr:colOff>50800</xdr:colOff>
      <xdr:row>57</xdr:row>
      <xdr:rowOff>56535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2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41312</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4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27115</xdr:rowOff>
    </xdr:from>
    <xdr:to>
      <xdr:col>50</xdr:col>
      <xdr:colOff>165100</xdr:colOff>
      <xdr:row>57</xdr:row>
      <xdr:rowOff>128715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9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119842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9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18954</xdr:rowOff>
    </xdr:from>
    <xdr:to>
      <xdr:col>46</xdr:col>
      <xdr:colOff>38100</xdr:colOff>
      <xdr:row>57</xdr:row>
      <xdr:rowOff>120554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9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111681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8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164978</xdr:rowOff>
    </xdr:from>
    <xdr:to>
      <xdr:col>41</xdr:col>
      <xdr:colOff>101600</xdr:colOff>
      <xdr:row>57</xdr:row>
      <xdr:rowOff>95128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6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86255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5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127482</xdr:rowOff>
    </xdr:from>
    <xdr:to>
      <xdr:col>36</xdr:col>
      <xdr:colOff>165100</xdr:colOff>
      <xdr:row>57</xdr:row>
      <xdr:rowOff>57632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2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48759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2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115278</xdr:rowOff>
    </xdr:from>
    <xdr:to>
      <xdr:col>55</xdr:col>
      <xdr:colOff>0</xdr:colOff>
      <xdr:row>79</xdr:row>
      <xdr:rowOff>921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88378"/>
          <a:ext cx="838200" cy="5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921</xdr:rowOff>
    </xdr:from>
    <xdr:to>
      <xdr:col>50</xdr:col>
      <xdr:colOff>114300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45471"/>
          <a:ext cx="889000" cy="4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44450</xdr:rowOff>
    </xdr:from>
    <xdr:to>
      <xdr:col>45</xdr:col>
      <xdr:colOff>177800</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38658</xdr:rowOff>
    </xdr:from>
    <xdr:to>
      <xdr:col>41</xdr:col>
      <xdr:colOff>50800</xdr:colOff>
      <xdr:row>79</xdr:row>
      <xdr:rowOff>44450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83208"/>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64478</xdr:rowOff>
    </xdr:from>
    <xdr:to>
      <xdr:col>55</xdr:col>
      <xdr:colOff>50800</xdr:colOff>
      <xdr:row>78</xdr:row>
      <xdr:rowOff>166078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3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150855</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5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121571</xdr:rowOff>
    </xdr:from>
    <xdr:to>
      <xdr:col>50</xdr:col>
      <xdr:colOff>165100</xdr:colOff>
      <xdr:row>79</xdr:row>
      <xdr:rowOff>51721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9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42848</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8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159308</xdr:rowOff>
    </xdr:from>
    <xdr:to>
      <xdr:col>36</xdr:col>
      <xdr:colOff>165100</xdr:colOff>
      <xdr:row>79</xdr:row>
      <xdr:rowOff>89458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80585</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3017" y="13625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7981</xdr:rowOff>
    </xdr:from>
    <xdr:to>
      <xdr:col>55</xdr:col>
      <xdr:colOff>0</xdr:colOff>
      <xdr:row>98</xdr:row>
      <xdr:rowOff>105973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10081"/>
          <a:ext cx="838200" cy="9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105973</xdr:rowOff>
    </xdr:from>
    <xdr:to>
      <xdr:col>50</xdr:col>
      <xdr:colOff>114300</xdr:colOff>
      <xdr:row>98</xdr:row>
      <xdr:rowOff>111164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908073"/>
          <a:ext cx="889000" cy="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41052</xdr:rowOff>
    </xdr:from>
    <xdr:to>
      <xdr:col>45</xdr:col>
      <xdr:colOff>177800</xdr:colOff>
      <xdr:row>98</xdr:row>
      <xdr:rowOff>111164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43152"/>
          <a:ext cx="889000" cy="7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41052</xdr:rowOff>
    </xdr:from>
    <xdr:to>
      <xdr:col>41</xdr:col>
      <xdr:colOff>50800</xdr:colOff>
      <xdr:row>98</xdr:row>
      <xdr:rowOff>57846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43152"/>
          <a:ext cx="889000" cy="1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128631</xdr:rowOff>
    </xdr:from>
    <xdr:to>
      <xdr:col>55</xdr:col>
      <xdr:colOff>50800</xdr:colOff>
      <xdr:row>98</xdr:row>
      <xdr:rowOff>58781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5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107058</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3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55173</xdr:rowOff>
    </xdr:from>
    <xdr:to>
      <xdr:col>50</xdr:col>
      <xdr:colOff>165100</xdr:colOff>
      <xdr:row>98</xdr:row>
      <xdr:rowOff>156773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5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147900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5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60364</xdr:rowOff>
    </xdr:from>
    <xdr:to>
      <xdr:col>46</xdr:col>
      <xdr:colOff>38100</xdr:colOff>
      <xdr:row>98</xdr:row>
      <xdr:rowOff>161964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6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153091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5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161702</xdr:rowOff>
    </xdr:from>
    <xdr:to>
      <xdr:col>41</xdr:col>
      <xdr:colOff>101600</xdr:colOff>
      <xdr:row>98</xdr:row>
      <xdr:rowOff>91852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9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82979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88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7046</xdr:rowOff>
    </xdr:from>
    <xdr:to>
      <xdr:col>36</xdr:col>
      <xdr:colOff>165100</xdr:colOff>
      <xdr:row>98</xdr:row>
      <xdr:rowOff>108646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0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99773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0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139449</xdr:rowOff>
    </xdr:from>
    <xdr:to>
      <xdr:col>85</xdr:col>
      <xdr:colOff>127000</xdr:colOff>
      <xdr:row>38</xdr:row>
      <xdr:rowOff>139471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549"/>
          <a:ext cx="8382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139449</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54549"/>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88671</xdr:rowOff>
    </xdr:from>
    <xdr:to>
      <xdr:col>85</xdr:col>
      <xdr:colOff>177800</xdr:colOff>
      <xdr:row>39</xdr:row>
      <xdr:rowOff>18821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313932"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88649</xdr:rowOff>
    </xdr:from>
    <xdr:to>
      <xdr:col>81</xdr:col>
      <xdr:colOff>101600</xdr:colOff>
      <xdr:row>39</xdr:row>
      <xdr:rowOff>18799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9926</xdr:rowOff>
    </xdr:from>
    <xdr:ext cx="313932"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24333" y="66964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126251</xdr:rowOff>
    </xdr:from>
    <xdr:to>
      <xdr:col>85</xdr:col>
      <xdr:colOff>127000</xdr:colOff>
      <xdr:row>77</xdr:row>
      <xdr:rowOff>134556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27901"/>
          <a:ext cx="8382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130835</xdr:rowOff>
    </xdr:from>
    <xdr:to>
      <xdr:col>81</xdr:col>
      <xdr:colOff>50800</xdr:colOff>
      <xdr:row>77</xdr:row>
      <xdr:rowOff>134556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32485"/>
          <a:ext cx="889000" cy="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130835</xdr:rowOff>
    </xdr:from>
    <xdr:to>
      <xdr:col>76</xdr:col>
      <xdr:colOff>114300</xdr:colOff>
      <xdr:row>77</xdr:row>
      <xdr:rowOff>140691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32485"/>
          <a:ext cx="889000" cy="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140691</xdr:rowOff>
    </xdr:from>
    <xdr:to>
      <xdr:col>71</xdr:col>
      <xdr:colOff>177800</xdr:colOff>
      <xdr:row>77</xdr:row>
      <xdr:rowOff>170345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42341"/>
          <a:ext cx="889000" cy="2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75451</xdr:rowOff>
    </xdr:from>
    <xdr:to>
      <xdr:col>85</xdr:col>
      <xdr:colOff>177800</xdr:colOff>
      <xdr:row>78</xdr:row>
      <xdr:rowOff>5601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7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53878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5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83756</xdr:rowOff>
    </xdr:from>
    <xdr:to>
      <xdr:col>81</xdr:col>
      <xdr:colOff>101600</xdr:colOff>
      <xdr:row>78</xdr:row>
      <xdr:rowOff>13906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8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5033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7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80035</xdr:rowOff>
    </xdr:from>
    <xdr:to>
      <xdr:col>76</xdr:col>
      <xdr:colOff>165100</xdr:colOff>
      <xdr:row>78</xdr:row>
      <xdr:rowOff>10185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8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1312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7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89891</xdr:rowOff>
    </xdr:from>
    <xdr:to>
      <xdr:col>72</xdr:col>
      <xdr:colOff>38100</xdr:colOff>
      <xdr:row>78</xdr:row>
      <xdr:rowOff>20041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9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11168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8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119545</xdr:rowOff>
    </xdr:from>
    <xdr:to>
      <xdr:col>67</xdr:col>
      <xdr:colOff>101600</xdr:colOff>
      <xdr:row>78</xdr:row>
      <xdr:rowOff>49695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2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40822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1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132632</xdr:rowOff>
    </xdr:from>
    <xdr:to>
      <xdr:col>85</xdr:col>
      <xdr:colOff>127000</xdr:colOff>
      <xdr:row>98</xdr:row>
      <xdr:rowOff>134169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34732"/>
          <a:ext cx="838200" cy="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134169</xdr:rowOff>
    </xdr:from>
    <xdr:to>
      <xdr:col>81</xdr:col>
      <xdr:colOff>50800</xdr:colOff>
      <xdr:row>98</xdr:row>
      <xdr:rowOff>139111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36269"/>
          <a:ext cx="889000" cy="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53980</xdr:rowOff>
    </xdr:from>
    <xdr:to>
      <xdr:col>76</xdr:col>
      <xdr:colOff>114300</xdr:colOff>
      <xdr:row>98</xdr:row>
      <xdr:rowOff>139111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56080"/>
          <a:ext cx="889000" cy="8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53980</xdr:rowOff>
    </xdr:from>
    <xdr:to>
      <xdr:col>71</xdr:col>
      <xdr:colOff>177800</xdr:colOff>
      <xdr:row>98</xdr:row>
      <xdr:rowOff>118129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56080"/>
          <a:ext cx="889000" cy="6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81832</xdr:rowOff>
    </xdr:from>
    <xdr:to>
      <xdr:col>85</xdr:col>
      <xdr:colOff>177800</xdr:colOff>
      <xdr:row>99</xdr:row>
      <xdr:rowOff>11982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8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168209</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9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83369</xdr:rowOff>
    </xdr:from>
    <xdr:to>
      <xdr:col>81</xdr:col>
      <xdr:colOff>101600</xdr:colOff>
      <xdr:row>99</xdr:row>
      <xdr:rowOff>13519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8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4646</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7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88311</xdr:rowOff>
    </xdr:from>
    <xdr:to>
      <xdr:col>76</xdr:col>
      <xdr:colOff>165100</xdr:colOff>
      <xdr:row>99</xdr:row>
      <xdr:rowOff>18461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9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9588</xdr:rowOff>
    </xdr:from>
    <xdr:ext cx="378565"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3017" y="16983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3180</xdr:rowOff>
    </xdr:from>
    <xdr:to>
      <xdr:col>72</xdr:col>
      <xdr:colOff>38100</xdr:colOff>
      <xdr:row>98</xdr:row>
      <xdr:rowOff>104780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95907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9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67329</xdr:rowOff>
    </xdr:from>
    <xdr:to>
      <xdr:col>67</xdr:col>
      <xdr:colOff>101600</xdr:colOff>
      <xdr:row>98</xdr:row>
      <xdr:rowOff>168929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6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160056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62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152273</xdr:rowOff>
    </xdr:from>
    <xdr:to>
      <xdr:col>116</xdr:col>
      <xdr:colOff>63500</xdr:colOff>
      <xdr:row>38</xdr:row>
      <xdr:rowOff>22245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495923"/>
          <a:ext cx="838200" cy="4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130604</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7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139746</xdr:rowOff>
    </xdr:from>
    <xdr:to>
      <xdr:col>111</xdr:col>
      <xdr:colOff>177800</xdr:colOff>
      <xdr:row>37</xdr:row>
      <xdr:rowOff>152273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483396"/>
          <a:ext cx="889000" cy="1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82003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59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137551</xdr:rowOff>
    </xdr:from>
    <xdr:to>
      <xdr:col>107</xdr:col>
      <xdr:colOff>50800</xdr:colOff>
      <xdr:row>37</xdr:row>
      <xdr:rowOff>139746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481201"/>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87444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60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93523</xdr:rowOff>
    </xdr:from>
    <xdr:to>
      <xdr:col>102</xdr:col>
      <xdr:colOff>114300</xdr:colOff>
      <xdr:row>37</xdr:row>
      <xdr:rowOff>137551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437173"/>
          <a:ext cx="889000" cy="4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98279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1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98371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1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142895</xdr:rowOff>
    </xdr:from>
    <xdr:to>
      <xdr:col>116</xdr:col>
      <xdr:colOff>114300</xdr:colOff>
      <xdr:row>38</xdr:row>
      <xdr:rowOff>73045</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48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102272</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27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101473</xdr:rowOff>
    </xdr:from>
    <xdr:to>
      <xdr:col>112</xdr:col>
      <xdr:colOff>38100</xdr:colOff>
      <xdr:row>38</xdr:row>
      <xdr:rowOff>31623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44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48150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22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88946</xdr:rowOff>
    </xdr:from>
    <xdr:to>
      <xdr:col>107</xdr:col>
      <xdr:colOff>101600</xdr:colOff>
      <xdr:row>38</xdr:row>
      <xdr:rowOff>19096</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43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35623</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207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86751</xdr:rowOff>
    </xdr:from>
    <xdr:to>
      <xdr:col>102</xdr:col>
      <xdr:colOff>165100</xdr:colOff>
      <xdr:row>38</xdr:row>
      <xdr:rowOff>16901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43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33428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0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42723</xdr:rowOff>
    </xdr:from>
    <xdr:to>
      <xdr:col>98</xdr:col>
      <xdr:colOff>38100</xdr:colOff>
      <xdr:row>37</xdr:row>
      <xdr:rowOff>144323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3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160850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161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35641</xdr:rowOff>
    </xdr:from>
    <xdr:to>
      <xdr:col>116</xdr:col>
      <xdr:colOff>63500</xdr:colOff>
      <xdr:row>58</xdr:row>
      <xdr:rowOff>35733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979741"/>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156115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928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35275</xdr:rowOff>
    </xdr:from>
    <xdr:to>
      <xdr:col>111</xdr:col>
      <xdr:colOff>177800</xdr:colOff>
      <xdr:row>58</xdr:row>
      <xdr:rowOff>35733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97937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96405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10040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35184</xdr:rowOff>
    </xdr:from>
    <xdr:to>
      <xdr:col>107</xdr:col>
      <xdr:colOff>50800</xdr:colOff>
      <xdr:row>58</xdr:row>
      <xdr:rowOff>35275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79284"/>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93296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35184</xdr:rowOff>
    </xdr:from>
    <xdr:to>
      <xdr:col>102</xdr:col>
      <xdr:colOff>114300</xdr:colOff>
      <xdr:row>58</xdr:row>
      <xdr:rowOff>35824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979284"/>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82049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156291</xdr:rowOff>
    </xdr:from>
    <xdr:to>
      <xdr:col>116</xdr:col>
      <xdr:colOff>114300</xdr:colOff>
      <xdr:row>58</xdr:row>
      <xdr:rowOff>86441</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2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115668</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71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156383</xdr:rowOff>
    </xdr:from>
    <xdr:to>
      <xdr:col>112</xdr:col>
      <xdr:colOff>38100</xdr:colOff>
      <xdr:row>58</xdr:row>
      <xdr:rowOff>86533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2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103060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0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155925</xdr:rowOff>
    </xdr:from>
    <xdr:to>
      <xdr:col>107</xdr:col>
      <xdr:colOff>101600</xdr:colOff>
      <xdr:row>58</xdr:row>
      <xdr:rowOff>86075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2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102602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70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155834</xdr:rowOff>
    </xdr:from>
    <xdr:to>
      <xdr:col>102</xdr:col>
      <xdr:colOff>165100</xdr:colOff>
      <xdr:row>58</xdr:row>
      <xdr:rowOff>85984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2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102511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0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156474</xdr:rowOff>
    </xdr:from>
    <xdr:to>
      <xdr:col>98</xdr:col>
      <xdr:colOff>38100</xdr:colOff>
      <xdr:row>58</xdr:row>
      <xdr:rowOff>86624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2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77751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123208</xdr:rowOff>
    </xdr:from>
    <xdr:to>
      <xdr:col>116</xdr:col>
      <xdr:colOff>63500</xdr:colOff>
      <xdr:row>78</xdr:row>
      <xdr:rowOff>59657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324858"/>
          <a:ext cx="838200" cy="10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59657</xdr:rowOff>
    </xdr:from>
    <xdr:to>
      <xdr:col>111</xdr:col>
      <xdr:colOff>177800</xdr:colOff>
      <xdr:row>78</xdr:row>
      <xdr:rowOff>88331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432757"/>
          <a:ext cx="889000" cy="2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88331</xdr:rowOff>
    </xdr:from>
    <xdr:to>
      <xdr:col>107</xdr:col>
      <xdr:colOff>50800</xdr:colOff>
      <xdr:row>78</xdr:row>
      <xdr:rowOff>121641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461431"/>
          <a:ext cx="8890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34806</xdr:rowOff>
    </xdr:from>
    <xdr:to>
      <xdr:col>102</xdr:col>
      <xdr:colOff>114300</xdr:colOff>
      <xdr:row>78</xdr:row>
      <xdr:rowOff>121641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3407906"/>
          <a:ext cx="889000" cy="8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72408</xdr:rowOff>
    </xdr:from>
    <xdr:to>
      <xdr:col>116</xdr:col>
      <xdr:colOff>114300</xdr:colOff>
      <xdr:row>78</xdr:row>
      <xdr:rowOff>2558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27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50835</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25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8857</xdr:rowOff>
    </xdr:from>
    <xdr:to>
      <xdr:col>112</xdr:col>
      <xdr:colOff>38100</xdr:colOff>
      <xdr:row>78</xdr:row>
      <xdr:rowOff>110457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3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101584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47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37531</xdr:rowOff>
    </xdr:from>
    <xdr:to>
      <xdr:col>107</xdr:col>
      <xdr:colOff>101600</xdr:colOff>
      <xdr:row>78</xdr:row>
      <xdr:rowOff>139131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41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130258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50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70841</xdr:rowOff>
    </xdr:from>
    <xdr:to>
      <xdr:col>102</xdr:col>
      <xdr:colOff>165100</xdr:colOff>
      <xdr:row>79</xdr:row>
      <xdr:rowOff>991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44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163568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5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155456</xdr:rowOff>
    </xdr:from>
    <xdr:to>
      <xdr:col>98</xdr:col>
      <xdr:colOff>38100</xdr:colOff>
      <xdr:row>78</xdr:row>
      <xdr:rowOff>85606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35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76733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44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372,254</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92,027</a:t>
          </a:r>
          <a:r>
            <a:rPr kumimoji="1" lang="ja-JP" altLang="en-US" sz="1300">
              <a:latin typeface="ＭＳ Ｐゴシック" panose="020B0600070205080204" pitchFamily="50" charset="-128"/>
              <a:ea typeface="ＭＳ Ｐゴシック" panose="020B0600070205080204" pitchFamily="50" charset="-128"/>
            </a:rPr>
            <a:t>円となっており、前年比で</a:t>
          </a:r>
          <a:r>
            <a:rPr kumimoji="1" lang="en-US" altLang="ja-JP" sz="1300">
              <a:latin typeface="ＭＳ Ｐゴシック" panose="020B0600070205080204" pitchFamily="50" charset="-128"/>
              <a:ea typeface="ＭＳ Ｐゴシック" panose="020B0600070205080204" pitchFamily="50" charset="-128"/>
            </a:rPr>
            <a:t>10,344</a:t>
          </a:r>
          <a:r>
            <a:rPr kumimoji="1" lang="ja-JP" altLang="en-US" sz="1300">
              <a:latin typeface="ＭＳ Ｐゴシック" panose="020B0600070205080204" pitchFamily="50" charset="-128"/>
              <a:ea typeface="ＭＳ Ｐゴシック" panose="020B0600070205080204" pitchFamily="50" charset="-128"/>
            </a:rPr>
            <a:t>円増加となっている。これは物価高騰対応重点支援給付金事業及び児童手当の増加による。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74,200</a:t>
          </a:r>
          <a:r>
            <a:rPr kumimoji="1" lang="ja-JP" altLang="en-US" sz="1300">
              <a:latin typeface="ＭＳ Ｐゴシック" panose="020B0600070205080204" pitchFamily="50" charset="-128"/>
              <a:ea typeface="ＭＳ Ｐゴシック" panose="020B0600070205080204" pitchFamily="50" charset="-128"/>
            </a:rPr>
            <a:t>円となっており、これは職員数の増及び人事院勧告に伴う給与改定により増額となった。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普通建設事業費（うち新規整備）については、前年度から増額しているが、これは、上鏡田公園の築造工事を行ったことによるものである。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43,928
42,239
18.03
17,241,551
16,352,380
807,469
9,673,646
9,820,356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18923</xdr:rowOff>
    </xdr:from>
    <xdr:to>
      <xdr:col>24</xdr:col>
      <xdr:colOff>63500</xdr:colOff>
      <xdr:row>37</xdr:row>
      <xdr:rowOff>29972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62573"/>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18923</xdr:rowOff>
    </xdr:from>
    <xdr:to>
      <xdr:col>19</xdr:col>
      <xdr:colOff>177800</xdr:colOff>
      <xdr:row>37</xdr:row>
      <xdr:rowOff>45974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62573"/>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6731</xdr:rowOff>
    </xdr:from>
    <xdr:to>
      <xdr:col>15</xdr:col>
      <xdr:colOff>50800</xdr:colOff>
      <xdr:row>37</xdr:row>
      <xdr:rowOff>45974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50381"/>
          <a:ext cx="8890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165608</xdr:rowOff>
    </xdr:from>
    <xdr:to>
      <xdr:col>10</xdr:col>
      <xdr:colOff>114300</xdr:colOff>
      <xdr:row>37</xdr:row>
      <xdr:rowOff>6731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37808"/>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150622</xdr:rowOff>
    </xdr:from>
    <xdr:to>
      <xdr:col>24</xdr:col>
      <xdr:colOff>114300</xdr:colOff>
      <xdr:row>37</xdr:row>
      <xdr:rowOff>80772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2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129049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139573</xdr:rowOff>
    </xdr:from>
    <xdr:to>
      <xdr:col>20</xdr:col>
      <xdr:colOff>38100</xdr:colOff>
      <xdr:row>37</xdr:row>
      <xdr:rowOff>69723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1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60850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0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166624</xdr:rowOff>
    </xdr:from>
    <xdr:to>
      <xdr:col>15</xdr:col>
      <xdr:colOff>101600</xdr:colOff>
      <xdr:row>37</xdr:row>
      <xdr:rowOff>96774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87901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3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127381</xdr:rowOff>
    </xdr:from>
    <xdr:to>
      <xdr:col>10</xdr:col>
      <xdr:colOff>165100</xdr:colOff>
      <xdr:row>37</xdr:row>
      <xdr:rowOff>57531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9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48658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9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114808</xdr:rowOff>
    </xdr:from>
    <xdr:to>
      <xdr:col>6</xdr:col>
      <xdr:colOff>38100</xdr:colOff>
      <xdr:row>37</xdr:row>
      <xdr:rowOff>44958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8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36085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12812</xdr:rowOff>
    </xdr:from>
    <xdr:to>
      <xdr:col>24</xdr:col>
      <xdr:colOff>63500</xdr:colOff>
      <xdr:row>58</xdr:row>
      <xdr:rowOff>42015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56912"/>
          <a:ext cx="838200" cy="2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39874</xdr:rowOff>
    </xdr:from>
    <xdr:to>
      <xdr:col>19</xdr:col>
      <xdr:colOff>177800</xdr:colOff>
      <xdr:row>58</xdr:row>
      <xdr:rowOff>42015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83974"/>
          <a:ext cx="889000" cy="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151805</xdr:rowOff>
    </xdr:from>
    <xdr:to>
      <xdr:col>15</xdr:col>
      <xdr:colOff>50800</xdr:colOff>
      <xdr:row>58</xdr:row>
      <xdr:rowOff>39874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24455"/>
          <a:ext cx="889000" cy="5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2266</xdr:rowOff>
    </xdr:from>
    <xdr:to>
      <xdr:col>10</xdr:col>
      <xdr:colOff>114300</xdr:colOff>
      <xdr:row>57</xdr:row>
      <xdr:rowOff>151805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03466"/>
          <a:ext cx="889000" cy="32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133462</xdr:rowOff>
    </xdr:from>
    <xdr:to>
      <xdr:col>24</xdr:col>
      <xdr:colOff>114300</xdr:colOff>
      <xdr:row>58</xdr:row>
      <xdr:rowOff>63612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48389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162665</xdr:rowOff>
    </xdr:from>
    <xdr:to>
      <xdr:col>20</xdr:col>
      <xdr:colOff>38100</xdr:colOff>
      <xdr:row>58</xdr:row>
      <xdr:rowOff>92815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83942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2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160524</xdr:rowOff>
    </xdr:from>
    <xdr:to>
      <xdr:col>15</xdr:col>
      <xdr:colOff>101600</xdr:colOff>
      <xdr:row>58</xdr:row>
      <xdr:rowOff>90674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81801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2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101005</xdr:rowOff>
    </xdr:from>
    <xdr:to>
      <xdr:col>10</xdr:col>
      <xdr:colOff>165100</xdr:colOff>
      <xdr:row>58</xdr:row>
      <xdr:rowOff>31155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22282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6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122916</xdr:rowOff>
    </xdr:from>
    <xdr:to>
      <xdr:col>6</xdr:col>
      <xdr:colOff>38100</xdr:colOff>
      <xdr:row>56</xdr:row>
      <xdr:rowOff>53066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5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44193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4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140531</xdr:rowOff>
    </xdr:from>
    <xdr:to>
      <xdr:col>24</xdr:col>
      <xdr:colOff>63500</xdr:colOff>
      <xdr:row>77</xdr:row>
      <xdr:rowOff>101135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70731"/>
          <a:ext cx="838200" cy="13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88478</xdr:rowOff>
    </xdr:from>
    <xdr:to>
      <xdr:col>19</xdr:col>
      <xdr:colOff>177800</xdr:colOff>
      <xdr:row>77</xdr:row>
      <xdr:rowOff>101135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290128"/>
          <a:ext cx="889000" cy="1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26498</xdr:rowOff>
    </xdr:from>
    <xdr:to>
      <xdr:col>15</xdr:col>
      <xdr:colOff>50800</xdr:colOff>
      <xdr:row>77</xdr:row>
      <xdr:rowOff>88478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28148"/>
          <a:ext cx="889000" cy="6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26498</xdr:rowOff>
    </xdr:from>
    <xdr:to>
      <xdr:col>10</xdr:col>
      <xdr:colOff>114300</xdr:colOff>
      <xdr:row>78</xdr:row>
      <xdr:rowOff>92326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28148"/>
          <a:ext cx="889000" cy="23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89731</xdr:rowOff>
    </xdr:from>
    <xdr:to>
      <xdr:col>24</xdr:col>
      <xdr:colOff>114300</xdr:colOff>
      <xdr:row>77</xdr:row>
      <xdr:rowOff>19881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68158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9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50335</xdr:rowOff>
    </xdr:from>
    <xdr:to>
      <xdr:col>20</xdr:col>
      <xdr:colOff>38100</xdr:colOff>
      <xdr:row>77</xdr:row>
      <xdr:rowOff>151935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5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143062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4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37678</xdr:rowOff>
    </xdr:from>
    <xdr:to>
      <xdr:col>15</xdr:col>
      <xdr:colOff>101600</xdr:colOff>
      <xdr:row>77</xdr:row>
      <xdr:rowOff>139278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3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130405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3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147148</xdr:rowOff>
    </xdr:from>
    <xdr:to>
      <xdr:col>10</xdr:col>
      <xdr:colOff>165100</xdr:colOff>
      <xdr:row>77</xdr:row>
      <xdr:rowOff>77298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68425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7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41526</xdr:rowOff>
    </xdr:from>
    <xdr:to>
      <xdr:col>6</xdr:col>
      <xdr:colOff>38100</xdr:colOff>
      <xdr:row>78</xdr:row>
      <xdr:rowOff>143126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1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134253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07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168566</xdr:rowOff>
    </xdr:from>
    <xdr:to>
      <xdr:col>24</xdr:col>
      <xdr:colOff>62865</xdr:colOff>
      <xdr:row>97</xdr:row>
      <xdr:rowOff>88443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27616"/>
          <a:ext cx="1270" cy="1291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92270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2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88443</xdr:rowOff>
    </xdr:from>
    <xdr:to>
      <xdr:col>24</xdr:col>
      <xdr:colOff>152400</xdr:colOff>
      <xdr:row>97</xdr:row>
      <xdr:rowOff>88443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1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115243</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168566</xdr:rowOff>
    </xdr:from>
    <xdr:to>
      <xdr:col>24</xdr:col>
      <xdr:colOff>152400</xdr:colOff>
      <xdr:row>89</xdr:row>
      <xdr:rowOff>168566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27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96659</xdr:rowOff>
    </xdr:from>
    <xdr:to>
      <xdr:col>24</xdr:col>
      <xdr:colOff>63500</xdr:colOff>
      <xdr:row>97</xdr:row>
      <xdr:rowOff>8483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55859"/>
          <a:ext cx="838200" cy="8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165485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81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142608</xdr:rowOff>
    </xdr:from>
    <xdr:to>
      <xdr:col>24</xdr:col>
      <xdr:colOff>114300</xdr:colOff>
      <xdr:row>96</xdr:row>
      <xdr:rowOff>72758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3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96659</xdr:rowOff>
    </xdr:from>
    <xdr:to>
      <xdr:col>19</xdr:col>
      <xdr:colOff>177800</xdr:colOff>
      <xdr:row>96</xdr:row>
      <xdr:rowOff>137871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555859"/>
          <a:ext cx="889000" cy="4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165570</xdr:rowOff>
    </xdr:from>
    <xdr:to>
      <xdr:col>20</xdr:col>
      <xdr:colOff>38100</xdr:colOff>
      <xdr:row>96</xdr:row>
      <xdr:rowOff>95720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112247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22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127876</xdr:rowOff>
    </xdr:from>
    <xdr:to>
      <xdr:col>15</xdr:col>
      <xdr:colOff>50800</xdr:colOff>
      <xdr:row>96</xdr:row>
      <xdr:rowOff>137871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587076"/>
          <a:ext cx="889000" cy="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131978</xdr:rowOff>
    </xdr:from>
    <xdr:to>
      <xdr:col>15</xdr:col>
      <xdr:colOff>101600</xdr:colOff>
      <xdr:row>96</xdr:row>
      <xdr:rowOff>62128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1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78655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19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127876</xdr:rowOff>
    </xdr:from>
    <xdr:to>
      <xdr:col>10</xdr:col>
      <xdr:colOff>114300</xdr:colOff>
      <xdr:row>97</xdr:row>
      <xdr:rowOff>105397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587076"/>
          <a:ext cx="889000" cy="14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141466</xdr:rowOff>
    </xdr:from>
    <xdr:to>
      <xdr:col>10</xdr:col>
      <xdr:colOff>165100</xdr:colOff>
      <xdr:row>96</xdr:row>
      <xdr:rowOff>71616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429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88143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20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71399</xdr:rowOff>
    </xdr:from>
    <xdr:to>
      <xdr:col>6</xdr:col>
      <xdr:colOff>38100</xdr:colOff>
      <xdr:row>97</xdr:row>
      <xdr:rowOff>1549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18076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129133</xdr:rowOff>
    </xdr:from>
    <xdr:to>
      <xdr:col>24</xdr:col>
      <xdr:colOff>114300</xdr:colOff>
      <xdr:row>97</xdr:row>
      <xdr:rowOff>59283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8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44060</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0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45859</xdr:rowOff>
    </xdr:from>
    <xdr:to>
      <xdr:col>20</xdr:col>
      <xdr:colOff>38100</xdr:colOff>
      <xdr:row>96</xdr:row>
      <xdr:rowOff>147459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0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138586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59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87071</xdr:rowOff>
    </xdr:from>
    <xdr:to>
      <xdr:col>15</xdr:col>
      <xdr:colOff>101600</xdr:colOff>
      <xdr:row>97</xdr:row>
      <xdr:rowOff>17221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4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8348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63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77076</xdr:rowOff>
    </xdr:from>
    <xdr:to>
      <xdr:col>10</xdr:col>
      <xdr:colOff>165100</xdr:colOff>
      <xdr:row>97</xdr:row>
      <xdr:rowOff>7226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53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169803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6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54597</xdr:rowOff>
    </xdr:from>
    <xdr:to>
      <xdr:col>6</xdr:col>
      <xdr:colOff>38100</xdr:colOff>
      <xdr:row>97</xdr:row>
      <xdr:rowOff>156197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8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147324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7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139374</xdr:rowOff>
    </xdr:from>
    <xdr:to>
      <xdr:col>55</xdr:col>
      <xdr:colOff>0</xdr:colOff>
      <xdr:row>38</xdr:row>
      <xdr:rowOff>143292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54474"/>
          <a:ext cx="8382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139374</xdr:rowOff>
    </xdr:from>
    <xdr:to>
      <xdr:col>50</xdr:col>
      <xdr:colOff>114300</xdr:colOff>
      <xdr:row>38</xdr:row>
      <xdr:rowOff>143945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5447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143945</xdr:rowOff>
    </xdr:from>
    <xdr:to>
      <xdr:col>45</xdr:col>
      <xdr:colOff>177800</xdr:colOff>
      <xdr:row>38</xdr:row>
      <xdr:rowOff>170397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659045"/>
          <a:ext cx="8890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120106</xdr:rowOff>
    </xdr:from>
    <xdr:to>
      <xdr:col>41</xdr:col>
      <xdr:colOff>50800</xdr:colOff>
      <xdr:row>38</xdr:row>
      <xdr:rowOff>170397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35206"/>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92492</xdr:rowOff>
    </xdr:from>
    <xdr:to>
      <xdr:col>55</xdr:col>
      <xdr:colOff>50800</xdr:colOff>
      <xdr:row>39</xdr:row>
      <xdr:rowOff>22642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0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115369</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59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88574</xdr:rowOff>
    </xdr:from>
    <xdr:to>
      <xdr:col>50</xdr:col>
      <xdr:colOff>165100</xdr:colOff>
      <xdr:row>39</xdr:row>
      <xdr:rowOff>18724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0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9851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93145</xdr:rowOff>
    </xdr:from>
    <xdr:to>
      <xdr:col>46</xdr:col>
      <xdr:colOff>38100</xdr:colOff>
      <xdr:row>39</xdr:row>
      <xdr:rowOff>23295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0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14422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700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119597</xdr:rowOff>
    </xdr:from>
    <xdr:to>
      <xdr:col>41</xdr:col>
      <xdr:colOff>101600</xdr:colOff>
      <xdr:row>39</xdr:row>
      <xdr:rowOff>49747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3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40874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727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69306</xdr:rowOff>
    </xdr:from>
    <xdr:to>
      <xdr:col>36</xdr:col>
      <xdr:colOff>165100</xdr:colOff>
      <xdr:row>38</xdr:row>
      <xdr:rowOff>170906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8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15983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359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3931</xdr:rowOff>
    </xdr:from>
    <xdr:to>
      <xdr:col>55</xdr:col>
      <xdr:colOff>0</xdr:colOff>
      <xdr:row>59</xdr:row>
      <xdr:rowOff>6826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119481"/>
          <a:ext cx="8382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6826</xdr:rowOff>
    </xdr:from>
    <xdr:to>
      <xdr:col>50</xdr:col>
      <xdr:colOff>114300</xdr:colOff>
      <xdr:row>59</xdr:row>
      <xdr:rowOff>8427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122376"/>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8427</xdr:rowOff>
    </xdr:from>
    <xdr:to>
      <xdr:col>45</xdr:col>
      <xdr:colOff>177800</xdr:colOff>
      <xdr:row>59</xdr:row>
      <xdr:rowOff>12084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123977"/>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12084</xdr:rowOff>
    </xdr:from>
    <xdr:to>
      <xdr:col>41</xdr:col>
      <xdr:colOff>50800</xdr:colOff>
      <xdr:row>59</xdr:row>
      <xdr:rowOff>18638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127634"/>
          <a:ext cx="889000" cy="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124581</xdr:rowOff>
    </xdr:from>
    <xdr:to>
      <xdr:col>55</xdr:col>
      <xdr:colOff>50800</xdr:colOff>
      <xdr:row>59</xdr:row>
      <xdr:rowOff>54731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6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39508</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127476</xdr:rowOff>
    </xdr:from>
    <xdr:to>
      <xdr:col>50</xdr:col>
      <xdr:colOff>165100</xdr:colOff>
      <xdr:row>59</xdr:row>
      <xdr:rowOff>57626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48753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16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129077</xdr:rowOff>
    </xdr:from>
    <xdr:to>
      <xdr:col>46</xdr:col>
      <xdr:colOff>38100</xdr:colOff>
      <xdr:row>59</xdr:row>
      <xdr:rowOff>59227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7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50354</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16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132734</xdr:rowOff>
    </xdr:from>
    <xdr:to>
      <xdr:col>41</xdr:col>
      <xdr:colOff>101600</xdr:colOff>
      <xdr:row>59</xdr:row>
      <xdr:rowOff>62884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54011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6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139288</xdr:rowOff>
    </xdr:from>
    <xdr:to>
      <xdr:col>36</xdr:col>
      <xdr:colOff>165100</xdr:colOff>
      <xdr:row>59</xdr:row>
      <xdr:rowOff>69438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60565</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17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59843</xdr:rowOff>
    </xdr:from>
    <xdr:to>
      <xdr:col>55</xdr:col>
      <xdr:colOff>0</xdr:colOff>
      <xdr:row>78</xdr:row>
      <xdr:rowOff>162046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432943"/>
          <a:ext cx="838200" cy="10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59843</xdr:rowOff>
    </xdr:from>
    <xdr:to>
      <xdr:col>50</xdr:col>
      <xdr:colOff>114300</xdr:colOff>
      <xdr:row>78</xdr:row>
      <xdr:rowOff>67311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432943"/>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67311</xdr:rowOff>
    </xdr:from>
    <xdr:to>
      <xdr:col>45</xdr:col>
      <xdr:colOff>177800</xdr:colOff>
      <xdr:row>78</xdr:row>
      <xdr:rowOff>170980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440411"/>
          <a:ext cx="889000" cy="10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96876</xdr:rowOff>
    </xdr:from>
    <xdr:to>
      <xdr:col>41</xdr:col>
      <xdr:colOff>50800</xdr:colOff>
      <xdr:row>78</xdr:row>
      <xdr:rowOff>170980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469976"/>
          <a:ext cx="889000" cy="7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111246</xdr:rowOff>
    </xdr:from>
    <xdr:to>
      <xdr:col>55</xdr:col>
      <xdr:colOff>50800</xdr:colOff>
      <xdr:row>79</xdr:row>
      <xdr:rowOff>41396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8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26173</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9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9043</xdr:rowOff>
    </xdr:from>
    <xdr:to>
      <xdr:col>50</xdr:col>
      <xdr:colOff>165100</xdr:colOff>
      <xdr:row>78</xdr:row>
      <xdr:rowOff>110643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8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127170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15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16511</xdr:rowOff>
    </xdr:from>
    <xdr:to>
      <xdr:col>46</xdr:col>
      <xdr:colOff>38100</xdr:colOff>
      <xdr:row>78</xdr:row>
      <xdr:rowOff>118111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8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109238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48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120180</xdr:rowOff>
    </xdr:from>
    <xdr:to>
      <xdr:col>41</xdr:col>
      <xdr:colOff>101600</xdr:colOff>
      <xdr:row>79</xdr:row>
      <xdr:rowOff>50330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9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41457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8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46076</xdr:rowOff>
    </xdr:from>
    <xdr:to>
      <xdr:col>36</xdr:col>
      <xdr:colOff>165100</xdr:colOff>
      <xdr:row>78</xdr:row>
      <xdr:rowOff>147676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1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138803</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1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52756</xdr:rowOff>
    </xdr:from>
    <xdr:to>
      <xdr:col>55</xdr:col>
      <xdr:colOff>0</xdr:colOff>
      <xdr:row>97</xdr:row>
      <xdr:rowOff>55817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683406"/>
          <a:ext cx="838200" cy="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55817</xdr:rowOff>
    </xdr:from>
    <xdr:to>
      <xdr:col>50</xdr:col>
      <xdr:colOff>114300</xdr:colOff>
      <xdr:row>97</xdr:row>
      <xdr:rowOff>109562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686467"/>
          <a:ext cx="889000" cy="5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155397</xdr:rowOff>
    </xdr:from>
    <xdr:to>
      <xdr:col>45</xdr:col>
      <xdr:colOff>177800</xdr:colOff>
      <xdr:row>97</xdr:row>
      <xdr:rowOff>109562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614597"/>
          <a:ext cx="889000" cy="12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130797</xdr:rowOff>
    </xdr:from>
    <xdr:to>
      <xdr:col>41</xdr:col>
      <xdr:colOff>50800</xdr:colOff>
      <xdr:row>96</xdr:row>
      <xdr:rowOff>155397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589997"/>
          <a:ext cx="889000" cy="2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1956</xdr:rowOff>
    </xdr:from>
    <xdr:to>
      <xdr:col>55</xdr:col>
      <xdr:colOff>50800</xdr:colOff>
      <xdr:row>97</xdr:row>
      <xdr:rowOff>103556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3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88333</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54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5017</xdr:rowOff>
    </xdr:from>
    <xdr:to>
      <xdr:col>50</xdr:col>
      <xdr:colOff>165100</xdr:colOff>
      <xdr:row>97</xdr:row>
      <xdr:rowOff>106617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3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97744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2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58762</xdr:rowOff>
    </xdr:from>
    <xdr:to>
      <xdr:col>46</xdr:col>
      <xdr:colOff>38100</xdr:colOff>
      <xdr:row>97</xdr:row>
      <xdr:rowOff>160362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151489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8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104597</xdr:rowOff>
    </xdr:from>
    <xdr:to>
      <xdr:col>41</xdr:col>
      <xdr:colOff>101600</xdr:colOff>
      <xdr:row>97</xdr:row>
      <xdr:rowOff>34747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6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25874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65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79997</xdr:rowOff>
    </xdr:from>
    <xdr:to>
      <xdr:col>36</xdr:col>
      <xdr:colOff>165100</xdr:colOff>
      <xdr:row>97</xdr:row>
      <xdr:rowOff>10147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53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63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92511</xdr:rowOff>
    </xdr:from>
    <xdr:to>
      <xdr:col>85</xdr:col>
      <xdr:colOff>127000</xdr:colOff>
      <xdr:row>38</xdr:row>
      <xdr:rowOff>95678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607611"/>
          <a:ext cx="838200" cy="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92511</xdr:rowOff>
    </xdr:from>
    <xdr:to>
      <xdr:col>81</xdr:col>
      <xdr:colOff>50800</xdr:colOff>
      <xdr:row>38</xdr:row>
      <xdr:rowOff>107990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607611"/>
          <a:ext cx="889000" cy="1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107990</xdr:rowOff>
    </xdr:from>
    <xdr:to>
      <xdr:col>76</xdr:col>
      <xdr:colOff>114300</xdr:colOff>
      <xdr:row>38</xdr:row>
      <xdr:rowOff>131045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623090"/>
          <a:ext cx="889000" cy="2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131045</xdr:rowOff>
    </xdr:from>
    <xdr:to>
      <xdr:col>71</xdr:col>
      <xdr:colOff>177800</xdr:colOff>
      <xdr:row>38</xdr:row>
      <xdr:rowOff>155441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646145"/>
          <a:ext cx="889000" cy="2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44878</xdr:rowOff>
    </xdr:from>
    <xdr:to>
      <xdr:col>85</xdr:col>
      <xdr:colOff>177800</xdr:colOff>
      <xdr:row>38</xdr:row>
      <xdr:rowOff>146478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55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23305</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53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41711</xdr:rowOff>
    </xdr:from>
    <xdr:to>
      <xdr:col>81</xdr:col>
      <xdr:colOff>101600</xdr:colOff>
      <xdr:row>38</xdr:row>
      <xdr:rowOff>143311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55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134438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64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57190</xdr:rowOff>
    </xdr:from>
    <xdr:to>
      <xdr:col>76</xdr:col>
      <xdr:colOff>165100</xdr:colOff>
      <xdr:row>38</xdr:row>
      <xdr:rowOff>158790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57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149917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66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80245</xdr:rowOff>
    </xdr:from>
    <xdr:to>
      <xdr:col>72</xdr:col>
      <xdr:colOff>38100</xdr:colOff>
      <xdr:row>39</xdr:row>
      <xdr:rowOff>10395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59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1522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68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104641</xdr:rowOff>
    </xdr:from>
    <xdr:to>
      <xdr:col>67</xdr:col>
      <xdr:colOff>101600</xdr:colOff>
      <xdr:row>39</xdr:row>
      <xdr:rowOff>34791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61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25918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71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19996</xdr:rowOff>
    </xdr:from>
    <xdr:to>
      <xdr:col>85</xdr:col>
      <xdr:colOff>127000</xdr:colOff>
      <xdr:row>57</xdr:row>
      <xdr:rowOff>89550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792646"/>
          <a:ext cx="838200" cy="6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89550</xdr:rowOff>
    </xdr:from>
    <xdr:to>
      <xdr:col>81</xdr:col>
      <xdr:colOff>50800</xdr:colOff>
      <xdr:row>57</xdr:row>
      <xdr:rowOff>137012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862200"/>
          <a:ext cx="889000" cy="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137012</xdr:rowOff>
    </xdr:from>
    <xdr:to>
      <xdr:col>76</xdr:col>
      <xdr:colOff>114300</xdr:colOff>
      <xdr:row>57</xdr:row>
      <xdr:rowOff>146193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909662"/>
          <a:ext cx="889000" cy="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79162</xdr:rowOff>
    </xdr:from>
    <xdr:to>
      <xdr:col>71</xdr:col>
      <xdr:colOff>177800</xdr:colOff>
      <xdr:row>57</xdr:row>
      <xdr:rowOff>146193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851812"/>
          <a:ext cx="889000" cy="6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140646</xdr:rowOff>
    </xdr:from>
    <xdr:to>
      <xdr:col>85</xdr:col>
      <xdr:colOff>177800</xdr:colOff>
      <xdr:row>57</xdr:row>
      <xdr:rowOff>70796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7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163523</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5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38750</xdr:rowOff>
    </xdr:from>
    <xdr:to>
      <xdr:col>81</xdr:col>
      <xdr:colOff>101600</xdr:colOff>
      <xdr:row>57</xdr:row>
      <xdr:rowOff>140350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131477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90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86212</xdr:rowOff>
    </xdr:from>
    <xdr:to>
      <xdr:col>76</xdr:col>
      <xdr:colOff>165100</xdr:colOff>
      <xdr:row>58</xdr:row>
      <xdr:rowOff>16362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7489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95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95393</xdr:rowOff>
    </xdr:from>
    <xdr:to>
      <xdr:col>72</xdr:col>
      <xdr:colOff>38100</xdr:colOff>
      <xdr:row>58</xdr:row>
      <xdr:rowOff>25543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6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16670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96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28362</xdr:rowOff>
    </xdr:from>
    <xdr:to>
      <xdr:col>67</xdr:col>
      <xdr:colOff>101600</xdr:colOff>
      <xdr:row>57</xdr:row>
      <xdr:rowOff>129962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0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121089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89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139449</xdr:rowOff>
    </xdr:from>
    <xdr:to>
      <xdr:col>85</xdr:col>
      <xdr:colOff>127000</xdr:colOff>
      <xdr:row>78</xdr:row>
      <xdr:rowOff>139472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12549"/>
          <a:ext cx="8382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139449</xdr:rowOff>
    </xdr:from>
    <xdr:to>
      <xdr:col>81</xdr:col>
      <xdr:colOff>50800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512549"/>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88672</xdr:rowOff>
    </xdr:from>
    <xdr:to>
      <xdr:col>85</xdr:col>
      <xdr:colOff>177800</xdr:colOff>
      <xdr:row>79</xdr:row>
      <xdr:rowOff>18822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313932"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05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88649</xdr:rowOff>
    </xdr:from>
    <xdr:to>
      <xdr:col>81</xdr:col>
      <xdr:colOff>101600</xdr:colOff>
      <xdr:row>79</xdr:row>
      <xdr:rowOff>18799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6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9926</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24333" y="135544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126251</xdr:rowOff>
    </xdr:from>
    <xdr:to>
      <xdr:col>85</xdr:col>
      <xdr:colOff>127000</xdr:colOff>
      <xdr:row>97</xdr:row>
      <xdr:rowOff>134556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756901"/>
          <a:ext cx="8382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130835</xdr:rowOff>
    </xdr:from>
    <xdr:to>
      <xdr:col>81</xdr:col>
      <xdr:colOff>50800</xdr:colOff>
      <xdr:row>97</xdr:row>
      <xdr:rowOff>134556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761485"/>
          <a:ext cx="889000" cy="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130835</xdr:rowOff>
    </xdr:from>
    <xdr:to>
      <xdr:col>76</xdr:col>
      <xdr:colOff>114300</xdr:colOff>
      <xdr:row>97</xdr:row>
      <xdr:rowOff>140691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761485"/>
          <a:ext cx="889000" cy="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140691</xdr:rowOff>
    </xdr:from>
    <xdr:to>
      <xdr:col>71</xdr:col>
      <xdr:colOff>177800</xdr:colOff>
      <xdr:row>97</xdr:row>
      <xdr:rowOff>170345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771341"/>
          <a:ext cx="889000" cy="2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75451</xdr:rowOff>
    </xdr:from>
    <xdr:to>
      <xdr:col>85</xdr:col>
      <xdr:colOff>177800</xdr:colOff>
      <xdr:row>98</xdr:row>
      <xdr:rowOff>5601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70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53878</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8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83756</xdr:rowOff>
    </xdr:from>
    <xdr:to>
      <xdr:col>81</xdr:col>
      <xdr:colOff>101600</xdr:colOff>
      <xdr:row>98</xdr:row>
      <xdr:rowOff>13906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71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5033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80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80035</xdr:rowOff>
    </xdr:from>
    <xdr:to>
      <xdr:col>76</xdr:col>
      <xdr:colOff>165100</xdr:colOff>
      <xdr:row>98</xdr:row>
      <xdr:rowOff>10185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71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1312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80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89891</xdr:rowOff>
    </xdr:from>
    <xdr:to>
      <xdr:col>72</xdr:col>
      <xdr:colOff>38100</xdr:colOff>
      <xdr:row>98</xdr:row>
      <xdr:rowOff>20041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72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11168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81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119545</xdr:rowOff>
    </xdr:from>
    <xdr:to>
      <xdr:col>67</xdr:col>
      <xdr:colOff>101600</xdr:colOff>
      <xdr:row>98</xdr:row>
      <xdr:rowOff>49695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75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40822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84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類似団体平均と比較すると、労働費及び教育費以外は低い水準で推移している。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主な構成項目である民生費は、住民一人当たり</a:t>
          </a:r>
          <a:r>
            <a:rPr kumimoji="1" lang="en-US" altLang="ja-JP" sz="1300">
              <a:latin typeface="ＭＳ Ｐゴシック" panose="020B0600070205080204" pitchFamily="50" charset="-128"/>
              <a:ea typeface="ＭＳ Ｐゴシック" panose="020B0600070205080204" pitchFamily="50" charset="-128"/>
            </a:rPr>
            <a:t>154,891</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17,330</a:t>
          </a:r>
          <a:r>
            <a:rPr kumimoji="1" lang="ja-JP" altLang="en-US" sz="1300">
              <a:latin typeface="ＭＳ Ｐゴシック" panose="020B0600070205080204" pitchFamily="50" charset="-128"/>
              <a:ea typeface="ＭＳ Ｐゴシック" panose="020B0600070205080204" pitchFamily="50" charset="-128"/>
            </a:rPr>
            <a:t>円増加している。主な増加要因としては、低所得世帯に対する物価高騰対応重点支援給付金事業が挙げられる。</a:t>
          </a:r>
        </a:p>
        <a:p>
          <a:r>
            <a:rPr kumimoji="1" lang="ja-JP" altLang="en-US" sz="1300">
              <a:latin typeface="ＭＳ Ｐゴシック" panose="020B0600070205080204" pitchFamily="50" charset="-128"/>
              <a:ea typeface="ＭＳ Ｐゴシック" panose="020B0600070205080204" pitchFamily="50" charset="-128"/>
            </a:rPr>
            <a:t>教育費は、町立諸輪小学校の長寿命化改修事業等により、前年度から</a:t>
          </a:r>
          <a:r>
            <a:rPr kumimoji="1" lang="en-US" altLang="ja-JP" sz="1300">
              <a:latin typeface="ＭＳ Ｐゴシック" panose="020B0600070205080204" pitchFamily="50" charset="-128"/>
              <a:ea typeface="ＭＳ Ｐゴシック" panose="020B0600070205080204" pitchFamily="50" charset="-128"/>
            </a:rPr>
            <a:t>15,213</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商工費は、商品券配布事業の皆減により、前年度から</a:t>
          </a:r>
          <a:r>
            <a:rPr kumimoji="1" lang="en-US" altLang="ja-JP" sz="1300">
              <a:latin typeface="ＭＳ Ｐゴシック" panose="020B0600070205080204" pitchFamily="50" charset="-128"/>
              <a:ea typeface="ＭＳ Ｐゴシック" panose="020B0600070205080204" pitchFamily="50" charset="-128"/>
            </a:rPr>
            <a:t>5,365</a:t>
          </a:r>
          <a:r>
            <a:rPr kumimoji="1" lang="ja-JP" altLang="en-US" sz="1300">
              <a:latin typeface="ＭＳ Ｐゴシック" panose="020B0600070205080204" pitchFamily="50" charset="-128"/>
              <a:ea typeface="ＭＳ Ｐゴシック" panose="020B0600070205080204" pitchFamily="50" charset="-128"/>
            </a:rPr>
            <a:t>円減少した。</a:t>
          </a:r>
        </a:p>
        <a:p>
          <a:r>
            <a:rPr kumimoji="1" lang="ja-JP" altLang="en-US" sz="1300">
              <a:latin typeface="ＭＳ Ｐゴシック" panose="020B0600070205080204" pitchFamily="50" charset="-128"/>
              <a:ea typeface="ＭＳ Ｐゴシック" panose="020B0600070205080204" pitchFamily="50" charset="-128"/>
            </a:rPr>
            <a:t>全体的に類似団体よりも低い水準で推移しているが、今後は近年のセントラル開発関連事業や道路築造事業に関する借入の元利償還が発生していくことから、経常経費の見直しを積極的に行い、適正な歳出規模を意識した行政サービスの展開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国民健康保険特別会計繰出費の増、介護保険特別会計繰出費の増及び尾三消防組合負担金の増等により、財政調整基金からの操出が増加した。</a:t>
          </a:r>
        </a:p>
        <a:p>
          <a:r>
            <a:rPr kumimoji="1" lang="ja-JP" altLang="en-US" sz="1300">
              <a:latin typeface="ＭＳ ゴシック" pitchFamily="49" charset="-128"/>
              <a:ea typeface="ＭＳ ゴシック" pitchFamily="49" charset="-128"/>
            </a:rPr>
            <a:t>　今後はセントラル開発による税収増が見込まれるものの、物価高騰の影響による諸々の事業費の増額への対応として、財政調整基金からの繰出の増加が予想されるため、基金残高確保のために経常経費の見直しを積極的に行い、適正な歳出規模を意識した行政サービスの展開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すべての会計で黒字となった。</a:t>
          </a:r>
        </a:p>
        <a:p>
          <a:r>
            <a:rPr kumimoji="1" lang="ja-JP" altLang="en-US" sz="1400">
              <a:latin typeface="ＭＳ ゴシック" pitchFamily="49" charset="-128"/>
              <a:ea typeface="ＭＳ ゴシック" pitchFamily="49" charset="-128"/>
            </a:rPr>
            <a:t>　一般会計については、今後はセントラル開発による人口増により、税収の増加が見込まれる一方で、物価高騰の影響による諸々の事業に対する支出の増が予想されるため、黒字幅の大きな変動はないと予想される。</a:t>
          </a:r>
        </a:p>
        <a:p>
          <a:r>
            <a:rPr kumimoji="1" lang="ja-JP" altLang="en-US" sz="1400">
              <a:latin typeface="ＭＳ ゴシック" pitchFamily="49" charset="-128"/>
              <a:ea typeface="ＭＳ ゴシック" pitchFamily="49" charset="-128"/>
            </a:rPr>
            <a:t>　下水道事業会計については、下水道使用料の引上げを行い、独立採算を基本とした運営を目指していく。</a:t>
          </a:r>
        </a:p>
        <a:p>
          <a:r>
            <a:rPr kumimoji="1" lang="ja-JP" altLang="en-US" sz="1400">
              <a:latin typeface="ＭＳ ゴシック" pitchFamily="49" charset="-128"/>
              <a:ea typeface="ＭＳ ゴシック" pitchFamily="49" charset="-128"/>
            </a:rPr>
            <a:t>　その他の特別会計に関しては、一般会計からの繰出金に過度な依存をすることがないよう、保険料等の収入を確保し、適切な運営を図っていく。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17241551</v>
      </c>
      <c r="BO4" s="358"/>
      <c r="BP4" s="358"/>
      <c r="BQ4" s="358"/>
      <c r="BR4" s="358"/>
      <c r="BS4" s="358"/>
      <c r="BT4" s="358"/>
      <c r="BU4" s="359"/>
      <c r="BV4" s="357">
        <v>15811087</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8.3000000000000007</v>
      </c>
      <c r="CU4" s="364"/>
      <c r="CV4" s="364"/>
      <c r="CW4" s="364"/>
      <c r="CX4" s="364"/>
      <c r="CY4" s="364"/>
      <c r="CZ4" s="364"/>
      <c r="DA4" s="365"/>
      <c r="DB4" s="363">
        <v>6.9</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16352380</v>
      </c>
      <c r="BO5" s="395"/>
      <c r="BP5" s="395"/>
      <c r="BQ5" s="395"/>
      <c r="BR5" s="395"/>
      <c r="BS5" s="395"/>
      <c r="BT5" s="395"/>
      <c r="BU5" s="396"/>
      <c r="BV5" s="394">
        <v>15085263</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96.8</v>
      </c>
      <c r="CU5" s="392"/>
      <c r="CV5" s="392"/>
      <c r="CW5" s="392"/>
      <c r="CX5" s="392"/>
      <c r="CY5" s="392"/>
      <c r="CZ5" s="392"/>
      <c r="DA5" s="393"/>
      <c r="DB5" s="391">
        <v>97.1</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889171</v>
      </c>
      <c r="BO6" s="395"/>
      <c r="BP6" s="395"/>
      <c r="BQ6" s="395"/>
      <c r="BR6" s="395"/>
      <c r="BS6" s="395"/>
      <c r="BT6" s="395"/>
      <c r="BU6" s="396"/>
      <c r="BV6" s="394">
        <v>725824</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97.2</v>
      </c>
      <c r="CU6" s="432"/>
      <c r="CV6" s="432"/>
      <c r="CW6" s="432"/>
      <c r="CX6" s="432"/>
      <c r="CY6" s="432"/>
      <c r="CZ6" s="432"/>
      <c r="DA6" s="433"/>
      <c r="DB6" s="431">
        <v>98.1</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81702</v>
      </c>
      <c r="BO7" s="395"/>
      <c r="BP7" s="395"/>
      <c r="BQ7" s="395"/>
      <c r="BR7" s="395"/>
      <c r="BS7" s="395"/>
      <c r="BT7" s="395"/>
      <c r="BU7" s="396"/>
      <c r="BV7" s="394">
        <v>85352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9673646</v>
      </c>
      <c r="CU7" s="395"/>
      <c r="CV7" s="395"/>
      <c r="CW7" s="395"/>
      <c r="CX7" s="395"/>
      <c r="CY7" s="395"/>
      <c r="CZ7" s="395"/>
      <c r="DA7" s="396"/>
      <c r="DB7" s="394">
        <v>9240409</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807469</v>
      </c>
      <c r="BO8" s="395"/>
      <c r="BP8" s="395"/>
      <c r="BQ8" s="395"/>
      <c r="BR8" s="395"/>
      <c r="BS8" s="395"/>
      <c r="BT8" s="395"/>
      <c r="BU8" s="396"/>
      <c r="BV8" s="394">
        <v>640472</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0.84</v>
      </c>
      <c r="CU8" s="435"/>
      <c r="CV8" s="435"/>
      <c r="CW8" s="435"/>
      <c r="CX8" s="435"/>
      <c r="CY8" s="435"/>
      <c r="CZ8" s="435"/>
      <c r="DA8" s="436"/>
      <c r="DB8" s="434">
        <v>0.85</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43903</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110</v>
      </c>
      <c r="AV9" s="427"/>
      <c r="AW9" s="427"/>
      <c r="AX9" s="427"/>
      <c r="AY9" s="428" t="s">
        <v>111</v>
      </c>
      <c r="AZ9" s="429"/>
      <c r="BA9" s="429"/>
      <c r="BB9" s="429"/>
      <c r="BC9" s="429"/>
      <c r="BD9" s="429"/>
      <c r="BE9" s="429"/>
      <c r="BF9" s="429"/>
      <c r="BG9" s="429"/>
      <c r="BH9" s="429"/>
      <c r="BI9" s="429"/>
      <c r="BJ9" s="429"/>
      <c r="BK9" s="429"/>
      <c r="BL9" s="429"/>
      <c r="BM9" s="430"/>
      <c r="BN9" s="394">
        <v>166997</v>
      </c>
      <c r="BO9" s="395"/>
      <c r="BP9" s="395"/>
      <c r="BQ9" s="395"/>
      <c r="BR9" s="395"/>
      <c r="BS9" s="395"/>
      <c r="BT9" s="395"/>
      <c r="BU9" s="396"/>
      <c r="BV9" s="394">
        <v>-146536</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7.2</v>
      </c>
      <c r="CU9" s="392"/>
      <c r="CV9" s="392"/>
      <c r="CW9" s="392"/>
      <c r="CX9" s="392"/>
      <c r="CY9" s="392"/>
      <c r="CZ9" s="392"/>
      <c r="DA9" s="393"/>
      <c r="DB9" s="391">
        <v>7.4</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42858</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1727</v>
      </c>
      <c r="BO10" s="395"/>
      <c r="BP10" s="395"/>
      <c r="BQ10" s="395"/>
      <c r="BR10" s="395"/>
      <c r="BS10" s="395"/>
      <c r="BT10" s="395"/>
      <c r="BU10" s="396"/>
      <c r="BV10" s="394">
        <v>848</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43928</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765277</v>
      </c>
      <c r="BO12" s="395"/>
      <c r="BP12" s="395"/>
      <c r="BQ12" s="395"/>
      <c r="BR12" s="395"/>
      <c r="BS12" s="395"/>
      <c r="BT12" s="395"/>
      <c r="BU12" s="396"/>
      <c r="BV12" s="394">
        <v>1030633</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42239</v>
      </c>
      <c r="S13" s="479"/>
      <c r="T13" s="479"/>
      <c r="U13" s="479"/>
      <c r="V13" s="480"/>
      <c r="W13" s="410" t="s">
        <v>131</v>
      </c>
      <c r="X13" s="411"/>
      <c r="Y13" s="411"/>
      <c r="Z13" s="411"/>
      <c r="AA13" s="411"/>
      <c r="AB13" s="401"/>
      <c r="AC13" s="445">
        <v>249</v>
      </c>
      <c r="AD13" s="446"/>
      <c r="AE13" s="446"/>
      <c r="AF13" s="446"/>
      <c r="AG13" s="488"/>
      <c r="AH13" s="445">
        <v>239</v>
      </c>
      <c r="AI13" s="446"/>
      <c r="AJ13" s="446"/>
      <c r="AK13" s="446"/>
      <c r="AL13" s="447"/>
      <c r="AM13" s="423" t="s">
        <v>132</v>
      </c>
      <c r="AN13" s="424"/>
      <c r="AO13" s="424"/>
      <c r="AP13" s="424"/>
      <c r="AQ13" s="424"/>
      <c r="AR13" s="424"/>
      <c r="AS13" s="424"/>
      <c r="AT13" s="425"/>
      <c r="AU13" s="426" t="s">
        <v>90</v>
      </c>
      <c r="AV13" s="427"/>
      <c r="AW13" s="427"/>
      <c r="AX13" s="427"/>
      <c r="AY13" s="428" t="s">
        <v>133</v>
      </c>
      <c r="AZ13" s="429"/>
      <c r="BA13" s="429"/>
      <c r="BB13" s="429"/>
      <c r="BC13" s="429"/>
      <c r="BD13" s="429"/>
      <c r="BE13" s="429"/>
      <c r="BF13" s="429"/>
      <c r="BG13" s="429"/>
      <c r="BH13" s="429"/>
      <c r="BI13" s="429"/>
      <c r="BJ13" s="429"/>
      <c r="BK13" s="429"/>
      <c r="BL13" s="429"/>
      <c r="BM13" s="430"/>
      <c r="BN13" s="394">
        <v>-596553</v>
      </c>
      <c r="BO13" s="395"/>
      <c r="BP13" s="395"/>
      <c r="BQ13" s="395"/>
      <c r="BR13" s="395"/>
      <c r="BS13" s="395"/>
      <c r="BT13" s="395"/>
      <c r="BU13" s="396"/>
      <c r="BV13" s="394">
        <v>-1176321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0.6</v>
      </c>
      <c r="CU13" s="392"/>
      <c r="CV13" s="392"/>
      <c r="CW13" s="392"/>
      <c r="CX13" s="392"/>
      <c r="CY13" s="392"/>
      <c r="CZ13" s="392"/>
      <c r="DA13" s="393"/>
      <c r="DB13" s="391">
        <v>1</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43973</v>
      </c>
      <c r="S14" s="479"/>
      <c r="T14" s="479"/>
      <c r="U14" s="479"/>
      <c r="V14" s="480"/>
      <c r="W14" s="384"/>
      <c r="X14" s="385"/>
      <c r="Y14" s="385"/>
      <c r="Z14" s="385"/>
      <c r="AA14" s="385"/>
      <c r="AB14" s="374"/>
      <c r="AC14" s="481">
        <v>1.2</v>
      </c>
      <c r="AD14" s="482"/>
      <c r="AE14" s="482"/>
      <c r="AF14" s="482"/>
      <c r="AG14" s="483"/>
      <c r="AH14" s="481">
        <v>1.2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42383</v>
      </c>
      <c r="S15" s="479"/>
      <c r="T15" s="479"/>
      <c r="U15" s="479"/>
      <c r="V15" s="480"/>
      <c r="W15" s="410" t="s">
        <v>137</v>
      </c>
      <c r="X15" s="411"/>
      <c r="Y15" s="411"/>
      <c r="Z15" s="411"/>
      <c r="AA15" s="411"/>
      <c r="AB15" s="401"/>
      <c r="AC15" s="445">
        <v>7510</v>
      </c>
      <c r="AD15" s="446"/>
      <c r="AE15" s="446"/>
      <c r="AF15" s="446"/>
      <c r="AG15" s="488"/>
      <c r="AH15" s="445">
        <v>7619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6500277</v>
      </c>
      <c r="BO15" s="358"/>
      <c r="BP15" s="358"/>
      <c r="BQ15" s="358"/>
      <c r="BR15" s="358"/>
      <c r="BS15" s="358"/>
      <c r="BT15" s="358"/>
      <c r="BU15" s="359"/>
      <c r="BV15" s="357">
        <v>6304487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36.299999999999997</v>
      </c>
      <c r="AD16" s="482"/>
      <c r="AE16" s="482"/>
      <c r="AF16" s="482"/>
      <c r="AG16" s="483"/>
      <c r="AH16" s="481">
        <v>37.4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7836529</v>
      </c>
      <c r="BO16" s="395"/>
      <c r="BP16" s="395"/>
      <c r="BQ16" s="395"/>
      <c r="BR16" s="395"/>
      <c r="BS16" s="395"/>
      <c r="BT16" s="395"/>
      <c r="BU16" s="396"/>
      <c r="BV16" s="394">
        <v>7495876</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12903</v>
      </c>
      <c r="AD17" s="446"/>
      <c r="AE17" s="446"/>
      <c r="AF17" s="446"/>
      <c r="AG17" s="488"/>
      <c r="AH17" s="445">
        <v>12538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8295334</v>
      </c>
      <c r="BO17" s="395"/>
      <c r="BP17" s="395"/>
      <c r="BQ17" s="395"/>
      <c r="BR17" s="395"/>
      <c r="BS17" s="395"/>
      <c r="BT17" s="395"/>
      <c r="BU17" s="396"/>
      <c r="BV17" s="394">
        <v>8033128</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18.03</v>
      </c>
      <c r="M18" s="518"/>
      <c r="N18" s="518"/>
      <c r="O18" s="518"/>
      <c r="P18" s="518"/>
      <c r="Q18" s="518"/>
      <c r="R18" s="519"/>
      <c r="S18" s="519"/>
      <c r="T18" s="519"/>
      <c r="U18" s="519"/>
      <c r="V18" s="520"/>
      <c r="W18" s="412"/>
      <c r="X18" s="413"/>
      <c r="Y18" s="413"/>
      <c r="Z18" s="413"/>
      <c r="AA18" s="413"/>
      <c r="AB18" s="404"/>
      <c r="AC18" s="521">
        <v>62.4</v>
      </c>
      <c r="AD18" s="522"/>
      <c r="AE18" s="522"/>
      <c r="AF18" s="522"/>
      <c r="AG18" s="523"/>
      <c r="AH18" s="521">
        <v>61.5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9601989</v>
      </c>
      <c r="BO18" s="395"/>
      <c r="BP18" s="395"/>
      <c r="BQ18" s="395"/>
      <c r="BR18" s="395"/>
      <c r="BS18" s="395"/>
      <c r="BT18" s="395"/>
      <c r="BU18" s="396"/>
      <c r="BV18" s="394">
        <v>9173587</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2435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12466575</v>
      </c>
      <c r="BO19" s="395"/>
      <c r="BP19" s="395"/>
      <c r="BQ19" s="395"/>
      <c r="BR19" s="395"/>
      <c r="BS19" s="395"/>
      <c r="BT19" s="395"/>
      <c r="BU19" s="396"/>
      <c r="BV19" s="394">
        <v>11814596</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16823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9820356</v>
      </c>
      <c r="BO22" s="358"/>
      <c r="BP22" s="358"/>
      <c r="BQ22" s="358"/>
      <c r="BR22" s="358"/>
      <c r="BS22" s="358"/>
      <c r="BT22" s="358"/>
      <c r="BU22" s="359"/>
      <c r="BV22" s="357">
        <v>9906881</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7392584</v>
      </c>
      <c r="BO23" s="395"/>
      <c r="BP23" s="395"/>
      <c r="BQ23" s="395"/>
      <c r="BR23" s="395"/>
      <c r="BS23" s="395"/>
      <c r="BT23" s="395"/>
      <c r="BU23" s="396"/>
      <c r="BV23" s="394">
        <v>7574182</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8830</v>
      </c>
      <c r="R24" s="446"/>
      <c r="S24" s="446"/>
      <c r="T24" s="446"/>
      <c r="U24" s="446"/>
      <c r="V24" s="488"/>
      <c r="W24" s="540"/>
      <c r="X24" s="541"/>
      <c r="Y24" s="542"/>
      <c r="Z24" s="444" t="s">
        <v>162</v>
      </c>
      <c r="AA24" s="424"/>
      <c r="AB24" s="424"/>
      <c r="AC24" s="424"/>
      <c r="AD24" s="424"/>
      <c r="AE24" s="424"/>
      <c r="AF24" s="424"/>
      <c r="AG24" s="425"/>
      <c r="AH24" s="445">
        <v>271</v>
      </c>
      <c r="AI24" s="446"/>
      <c r="AJ24" s="446"/>
      <c r="AK24" s="446"/>
      <c r="AL24" s="488"/>
      <c r="AM24" s="445">
        <v>795114</v>
      </c>
      <c r="AN24" s="446"/>
      <c r="AO24" s="446"/>
      <c r="AP24" s="446"/>
      <c r="AQ24" s="446"/>
      <c r="AR24" s="488"/>
      <c r="AS24" s="445">
        <v>2934</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4734920</v>
      </c>
      <c r="BO24" s="395"/>
      <c r="BP24" s="395"/>
      <c r="BQ24" s="395"/>
      <c r="BR24" s="395"/>
      <c r="BS24" s="395"/>
      <c r="BT24" s="395"/>
      <c r="BU24" s="396"/>
      <c r="BV24" s="394">
        <v>4347938</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7210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1513159</v>
      </c>
      <c r="BO25" s="358"/>
      <c r="BP25" s="358"/>
      <c r="BQ25" s="358"/>
      <c r="BR25" s="358"/>
      <c r="BS25" s="358"/>
      <c r="BT25" s="358"/>
      <c r="BU25" s="359"/>
      <c r="BV25" s="357">
        <v>1780462</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6660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3940</v>
      </c>
      <c r="R27" s="446"/>
      <c r="S27" s="446"/>
      <c r="T27" s="446"/>
      <c r="U27" s="446"/>
      <c r="V27" s="488"/>
      <c r="W27" s="540"/>
      <c r="X27" s="541"/>
      <c r="Y27" s="542"/>
      <c r="Z27" s="444" t="s">
        <v>171</v>
      </c>
      <c r="AA27" s="424"/>
      <c r="AB27" s="424"/>
      <c r="AC27" s="424"/>
      <c r="AD27" s="424"/>
      <c r="AE27" s="424"/>
      <c r="AF27" s="424"/>
      <c r="AG27" s="425"/>
      <c r="AH27" s="445">
        <v>10</v>
      </c>
      <c r="AI27" s="446"/>
      <c r="AJ27" s="446"/>
      <c r="AK27" s="446"/>
      <c r="AL27" s="488"/>
      <c r="AM27" s="445">
        <v>27670</v>
      </c>
      <c r="AN27" s="446"/>
      <c r="AO27" s="446"/>
      <c r="AP27" s="446"/>
      <c r="AQ27" s="446"/>
      <c r="AR27" s="488"/>
      <c r="AS27" s="445">
        <v>2767</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275157</v>
      </c>
      <c r="BO27" s="514"/>
      <c r="BP27" s="514"/>
      <c r="BQ27" s="514"/>
      <c r="BR27" s="514"/>
      <c r="BS27" s="514"/>
      <c r="BT27" s="514"/>
      <c r="BU27" s="515"/>
      <c r="BV27" s="513">
        <v>275078</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3170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1697125</v>
      </c>
      <c r="BO28" s="358"/>
      <c r="BP28" s="358"/>
      <c r="BQ28" s="358"/>
      <c r="BR28" s="358"/>
      <c r="BS28" s="358"/>
      <c r="BT28" s="358"/>
      <c r="BU28" s="359"/>
      <c r="BV28" s="357">
        <v>1870203</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14</v>
      </c>
      <c r="M29" s="446"/>
      <c r="N29" s="446"/>
      <c r="O29" s="446"/>
      <c r="P29" s="488"/>
      <c r="Q29" s="445">
        <v>2880</v>
      </c>
      <c r="R29" s="446"/>
      <c r="S29" s="446"/>
      <c r="T29" s="446"/>
      <c r="U29" s="446"/>
      <c r="V29" s="488"/>
      <c r="W29" s="543"/>
      <c r="X29" s="544"/>
      <c r="Y29" s="545"/>
      <c r="Z29" s="444" t="s">
        <v>177</v>
      </c>
      <c r="AA29" s="424"/>
      <c r="AB29" s="424"/>
      <c r="AC29" s="424"/>
      <c r="AD29" s="424"/>
      <c r="AE29" s="424"/>
      <c r="AF29" s="424"/>
      <c r="AG29" s="425"/>
      <c r="AH29" s="445">
        <v>281</v>
      </c>
      <c r="AI29" s="446"/>
      <c r="AJ29" s="446"/>
      <c r="AK29" s="446"/>
      <c r="AL29" s="488"/>
      <c r="AM29" s="445">
        <v>822784</v>
      </c>
      <c r="AN29" s="446"/>
      <c r="AO29" s="446"/>
      <c r="AP29" s="446"/>
      <c r="AQ29" s="446"/>
      <c r="AR29" s="488"/>
      <c r="AS29" s="445">
        <v>2928</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807499</v>
      </c>
      <c r="BO29" s="395"/>
      <c r="BP29" s="395"/>
      <c r="BQ29" s="395"/>
      <c r="BR29" s="395"/>
      <c r="BS29" s="395"/>
      <c r="BT29" s="395"/>
      <c r="BU29" s="396"/>
      <c r="BV29" s="394">
        <v>771168</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861643</v>
      </c>
      <c r="BO30" s="514"/>
      <c r="BP30" s="514"/>
      <c r="BQ30" s="514"/>
      <c r="BR30" s="514"/>
      <c r="BS30" s="514"/>
      <c r="BT30" s="514"/>
      <c r="BU30" s="515"/>
      <c r="BV30" s="513">
        <v>1110582</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下水道事業会計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尾三衛生組合</v>
      </c>
      <c r="BZ34" s="585"/>
      <c r="CA34" s="585"/>
      <c r="CB34" s="585"/>
      <c r="CC34" s="585"/>
      <c r="CD34" s="585"/>
      <c r="CE34" s="585"/>
      <c r="CF34" s="585"/>
      <c r="CG34" s="585"/>
      <c r="CH34" s="585"/>
      <c r="CI34" s="585"/>
      <c r="CJ34" s="585"/>
      <c r="CK34" s="585"/>
      <c r="CL34" s="585"/>
      <c r="CM34" s="585"/>
      <c r="CN34" s="163"/>
      <c r="CO34" s="584">
        <f>IF(CQ34="","",MAX(C34:D43,U34:V43,AM34:AN43,BE34:BF43,BW34:BX43)+1)</f>
        <v>13</v>
      </c>
      <c r="CP34" s="584"/>
      <c r="CQ34" s="585" t="str">
        <f>IF('各会計、関係団体の財政状況及び健全化判断比率'!BS7="","",'各会計、関係団体の財政状況及び健全化判断比率'!BS7)</f>
        <v>尾張土地開発公社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国民健康保険東郷診療所特別会計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尾三消防組合</v>
      </c>
      <c r="BZ35" s="585"/>
      <c r="CA35" s="585"/>
      <c r="CB35" s="585"/>
      <c r="CC35" s="585"/>
      <c r="CD35" s="585"/>
      <c r="CE35" s="585"/>
      <c r="CF35" s="585"/>
      <c r="CG35" s="585"/>
      <c r="CH35" s="585"/>
      <c r="CI35" s="585"/>
      <c r="CJ35" s="585"/>
      <c r="CK35" s="585"/>
      <c r="CL35" s="585"/>
      <c r="CM35" s="585"/>
      <c r="CN35" s="163"/>
      <c r="CO35" s="584">
        <f t="shared" ref="CO35:CO43" si="3">IF(CQ35="","",CO34+1)</f>
        <v>14</v>
      </c>
      <c r="CP35" s="584"/>
      <c r="CQ35" s="585" t="str">
        <f>IF('各会計、関係団体の財政状況及び健全化判断比率'!BS8="","",'各会計、関係団体の財政状況及び健全化判断比率'!BS8)</f>
        <v>東郷町施設サービス株式会社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愛知中部水道企業団</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愛知県市町村職員退職手当組合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愛知県後期高齢者医療広域連合組合（一般会計）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愛知県後期高齢者医療広域連合組合（後期高齢者医療特別会計）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Y8HNAC8d7lMAukbOZXjd98K7LDxNiTM74jgu/xDcFIwf7GaeDnQpCjyW7k6tL+J1DwMPtYt85/m/a1vdQLlUdw==" saltValue="M4j9rwS3+wC8LXwoyyaBk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533</v>
      </c>
      <c r="D34" s="1136"/>
      <c r="E34" s="1137"/>
      <c r="F34" s="32">
        <v>10.08</v>
      </c>
      <c r="G34" s="33">
        <v>10.35</v>
      </c>
      <c r="H34" s="33">
        <v>8.59</v>
      </c>
      <c r="I34" s="33">
        <v>6.93</v>
      </c>
      <c r="J34" s="34">
        <v>8.34</v>
      </c>
      <c r="K34" s="22"/>
      <c r="L34" s="22"/>
      <c r="M34" s="22"/>
      <c r="N34" s="22"/>
      <c r="O34" s="22"/>
      <c r="P34" s="22"/>
    </row>
    <row r="35" spans="1:16" ht="39" customHeight="1" x14ac:dyDescent="0.2">
      <c r="A35" s="22"/>
      <c r="B35" s="35"/>
      <c r="C35" s="1132" t="s">
        <v>534</v>
      </c>
      <c r="D35" s="1132"/>
      <c r="E35" s="1133"/>
      <c r="F35" s="36">
        <v>1.31</v>
      </c>
      <c r="G35" s="37">
        <v>1.25</v>
      </c>
      <c r="H35" s="37">
        <v>1.32</v>
      </c>
      <c r="I35" s="37">
        <v>1.47</v>
      </c>
      <c r="J35" s="38">
        <v>1.46</v>
      </c>
      <c r="K35" s="22"/>
      <c r="L35" s="22"/>
      <c r="M35" s="22"/>
      <c r="N35" s="22"/>
      <c r="O35" s="22"/>
      <c r="P35" s="22"/>
    </row>
    <row r="36" spans="1:16" ht="39" customHeight="1" x14ac:dyDescent="0.2">
      <c r="A36" s="22"/>
      <c r="B36" s="35"/>
      <c r="C36" s="1132" t="s">
        <v>535</v>
      </c>
      <c r="D36" s="1132"/>
      <c r="E36" s="1133"/>
      <c r="F36" s="36">
        <v>1.67</v>
      </c>
      <c r="G36" s="37">
        <v>1.05</v>
      </c>
      <c r="H36" s="37">
        <v>0.96</v>
      </c>
      <c r="I36" s="37">
        <v>1.45</v>
      </c>
      <c r="J36" s="38">
        <v>1.36</v>
      </c>
      <c r="K36" s="22"/>
      <c r="L36" s="22"/>
      <c r="M36" s="22"/>
      <c r="N36" s="22"/>
      <c r="O36" s="22"/>
      <c r="P36" s="22"/>
    </row>
    <row r="37" spans="1:16" ht="39" customHeight="1" x14ac:dyDescent="0.2">
      <c r="A37" s="22"/>
      <c r="B37" s="35"/>
      <c r="C37" s="1132" t="s">
        <v>536</v>
      </c>
      <c r="D37" s="1132"/>
      <c r="E37" s="1133"/>
      <c r="F37" s="36">
        <v>0.48</v>
      </c>
      <c r="G37" s="37">
        <v>0.33</v>
      </c>
      <c r="H37" s="37">
        <v>0.44</v>
      </c>
      <c r="I37" s="37">
        <v>0.49</v>
      </c>
      <c r="J37" s="38">
        <v>0.57999999999999996</v>
      </c>
      <c r="K37" s="22"/>
      <c r="L37" s="22"/>
      <c r="M37" s="22"/>
      <c r="N37" s="22"/>
      <c r="O37" s="22"/>
      <c r="P37" s="22"/>
    </row>
    <row r="38" spans="1:16" ht="39" customHeight="1" x14ac:dyDescent="0.2">
      <c r="A38" s="22"/>
      <c r="B38" s="35"/>
      <c r="C38" s="1132" t="s">
        <v>537</v>
      </c>
      <c r="D38" s="1132"/>
      <c r="E38" s="1133"/>
      <c r="F38" s="36">
        <v>0.18</v>
      </c>
      <c r="G38" s="37">
        <v>0.25</v>
      </c>
      <c r="H38" s="37">
        <v>0.27</v>
      </c>
      <c r="I38" s="37">
        <v>0</v>
      </c>
      <c r="J38" s="38">
        <v>0.13</v>
      </c>
      <c r="K38" s="22"/>
      <c r="L38" s="22"/>
      <c r="M38" s="22"/>
      <c r="N38" s="22"/>
      <c r="O38" s="22"/>
      <c r="P38" s="22"/>
    </row>
    <row r="39" spans="1:16" ht="39" customHeight="1" x14ac:dyDescent="0.2">
      <c r="A39" s="22"/>
      <c r="B39" s="35"/>
      <c r="C39" s="1132" t="s">
        <v>538</v>
      </c>
      <c r="D39" s="1132"/>
      <c r="E39" s="1133"/>
      <c r="F39" s="36">
        <v>0.02</v>
      </c>
      <c r="G39" s="37">
        <v>0.01</v>
      </c>
      <c r="H39" s="37">
        <v>0.01</v>
      </c>
      <c r="I39" s="37">
        <v>0.03</v>
      </c>
      <c r="J39" s="38">
        <v>0.04</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539</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540</v>
      </c>
      <c r="D43" s="1134"/>
      <c r="E43" s="1135"/>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3rIaC9obqEP1s8juEEbzdEnHhFVewfZwZoOIUBiuOvpNmWfIHN7xFL+aqN0Lql7g/RmHRMWPy73155yJ/P/55A==" saltValue="MROUZ8WjlW4iICnUiEcy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752</v>
      </c>
      <c r="L45" s="58">
        <v>850</v>
      </c>
      <c r="M45" s="58">
        <v>884</v>
      </c>
      <c r="N45" s="58">
        <v>875</v>
      </c>
      <c r="O45" s="59">
        <v>903</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2">
      <c r="A48" s="46"/>
      <c r="B48" s="1140"/>
      <c r="C48" s="1141"/>
      <c r="D48" s="60"/>
      <c r="E48" s="1146" t="s">
        <v>13</v>
      </c>
      <c r="F48" s="1146"/>
      <c r="G48" s="1146"/>
      <c r="H48" s="1146"/>
      <c r="I48" s="1146"/>
      <c r="J48" s="1147"/>
      <c r="K48" s="61">
        <v>303</v>
      </c>
      <c r="L48" s="62">
        <v>256</v>
      </c>
      <c r="M48" s="62">
        <v>223</v>
      </c>
      <c r="N48" s="62">
        <v>232</v>
      </c>
      <c r="O48" s="63">
        <v>180</v>
      </c>
      <c r="P48" s="46"/>
      <c r="Q48" s="46"/>
      <c r="R48" s="46"/>
      <c r="S48" s="46"/>
      <c r="T48" s="46"/>
      <c r="U48" s="46"/>
    </row>
    <row r="49" spans="1:21" ht="30.75" customHeight="1" x14ac:dyDescent="0.2">
      <c r="A49" s="46"/>
      <c r="B49" s="1140"/>
      <c r="C49" s="1141"/>
      <c r="D49" s="60"/>
      <c r="E49" s="1146" t="s">
        <v>14</v>
      </c>
      <c r="F49" s="1146"/>
      <c r="G49" s="1146"/>
      <c r="H49" s="1146"/>
      <c r="I49" s="1146"/>
      <c r="J49" s="1147"/>
      <c r="K49" s="61">
        <v>24</v>
      </c>
      <c r="L49" s="62">
        <v>25</v>
      </c>
      <c r="M49" s="62">
        <v>26</v>
      </c>
      <c r="N49" s="62">
        <v>38</v>
      </c>
      <c r="O49" s="63">
        <v>40</v>
      </c>
      <c r="P49" s="46"/>
      <c r="Q49" s="46"/>
      <c r="R49" s="46"/>
      <c r="S49" s="46"/>
      <c r="T49" s="46"/>
      <c r="U49" s="46"/>
    </row>
    <row r="50" spans="1:21" ht="30.75" customHeight="1" x14ac:dyDescent="0.2">
      <c r="A50" s="46"/>
      <c r="B50" s="1140"/>
      <c r="C50" s="1141"/>
      <c r="D50" s="60"/>
      <c r="E50" s="1146" t="s">
        <v>15</v>
      </c>
      <c r="F50" s="1146"/>
      <c r="G50" s="1146"/>
      <c r="H50" s="1146"/>
      <c r="I50" s="1146"/>
      <c r="J50" s="1147"/>
      <c r="K50" s="61">
        <v>136</v>
      </c>
      <c r="L50" s="62">
        <v>133</v>
      </c>
      <c r="M50" s="62">
        <v>27</v>
      </c>
      <c r="N50" s="62">
        <v>27</v>
      </c>
      <c r="O50" s="63">
        <v>19</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1111</v>
      </c>
      <c r="L52" s="62">
        <v>997</v>
      </c>
      <c r="M52" s="62">
        <v>1140</v>
      </c>
      <c r="N52" s="62">
        <v>1132</v>
      </c>
      <c r="O52" s="63">
        <v>1035</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104</v>
      </c>
      <c r="L53" s="67">
        <v>267</v>
      </c>
      <c r="M53" s="67">
        <v>20</v>
      </c>
      <c r="N53" s="67">
        <v>40</v>
      </c>
      <c r="O53" s="68">
        <v>107</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546</v>
      </c>
      <c r="L58" s="82" t="s">
        <v>546</v>
      </c>
      <c r="M58" s="82" t="s">
        <v>546</v>
      </c>
      <c r="N58" s="82" t="s">
        <v>546</v>
      </c>
      <c r="O58" s="83" t="s">
        <v>546</v>
      </c>
    </row>
    <row r="59" spans="1:21" ht="31.5" customHeight="1" x14ac:dyDescent="0.2">
      <c r="B59" s="1156"/>
      <c r="C59" s="1157"/>
      <c r="D59" s="1163" t="s">
        <v>26</v>
      </c>
      <c r="E59" s="1164"/>
      <c r="F59" s="1164"/>
      <c r="G59" s="1164"/>
      <c r="H59" s="1164"/>
      <c r="I59" s="1164"/>
      <c r="J59" s="1165"/>
      <c r="K59" s="84" t="s">
        <v>546</v>
      </c>
      <c r="L59" s="85" t="s">
        <v>546</v>
      </c>
      <c r="M59" s="85" t="s">
        <v>546</v>
      </c>
      <c r="N59" s="85" t="s">
        <v>546</v>
      </c>
      <c r="O59" s="86" t="s">
        <v>546</v>
      </c>
    </row>
    <row r="60" spans="1:21" ht="31.5" customHeight="1" thickBot="1" x14ac:dyDescent="0.25">
      <c r="B60" s="1158"/>
      <c r="C60" s="1159"/>
      <c r="D60" s="1166" t="s">
        <v>27</v>
      </c>
      <c r="E60" s="1167"/>
      <c r="F60" s="1167"/>
      <c r="G60" s="1167"/>
      <c r="H60" s="1167"/>
      <c r="I60" s="1167"/>
      <c r="J60" s="1168"/>
      <c r="K60" s="87" t="s">
        <v>546</v>
      </c>
      <c r="L60" s="88" t="s">
        <v>546</v>
      </c>
      <c r="M60" s="88" t="s">
        <v>546</v>
      </c>
      <c r="N60" s="88" t="s">
        <v>546</v>
      </c>
      <c r="O60" s="89" t="s">
        <v>546</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e60F/yrUkhBDzkj7cUgCVYn0aeoNk3l5SP3cdNAMO92Uq1WwRK4kZGWjWxqg1h1DfgOUPG+bWFn64NotG0H+w==" saltValue="thTlfkB1PnMeCmGrUgJMv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69" t="s">
        <v>30</v>
      </c>
      <c r="C41" s="1170"/>
      <c r="D41" s="103"/>
      <c r="E41" s="1175" t="s">
        <v>31</v>
      </c>
      <c r="F41" s="1175"/>
      <c r="G41" s="1175"/>
      <c r="H41" s="1176"/>
      <c r="I41" s="330">
        <v>9982</v>
      </c>
      <c r="J41" s="331">
        <v>10479</v>
      </c>
      <c r="K41" s="331">
        <v>10204</v>
      </c>
      <c r="L41" s="331">
        <v>9907</v>
      </c>
      <c r="M41" s="332">
        <v>9820</v>
      </c>
    </row>
    <row r="42" spans="2:13" ht="27.75" customHeight="1" x14ac:dyDescent="0.2">
      <c r="B42" s="1171"/>
      <c r="C42" s="1172"/>
      <c r="D42" s="104"/>
      <c r="E42" s="1177" t="s">
        <v>32</v>
      </c>
      <c r="F42" s="1177"/>
      <c r="G42" s="1177"/>
      <c r="H42" s="1178"/>
      <c r="I42" s="333">
        <v>231</v>
      </c>
      <c r="J42" s="334">
        <v>89</v>
      </c>
      <c r="K42" s="334">
        <v>61</v>
      </c>
      <c r="L42" s="334">
        <v>34</v>
      </c>
      <c r="M42" s="335">
        <v>6</v>
      </c>
    </row>
    <row r="43" spans="2:13" ht="27.75" customHeight="1" x14ac:dyDescent="0.2">
      <c r="B43" s="1171"/>
      <c r="C43" s="1172"/>
      <c r="D43" s="104"/>
      <c r="E43" s="1177" t="s">
        <v>33</v>
      </c>
      <c r="F43" s="1177"/>
      <c r="G43" s="1177"/>
      <c r="H43" s="1178"/>
      <c r="I43" s="333">
        <v>2597</v>
      </c>
      <c r="J43" s="334">
        <v>2326</v>
      </c>
      <c r="K43" s="334">
        <v>1882</v>
      </c>
      <c r="L43" s="334">
        <v>1612</v>
      </c>
      <c r="M43" s="335">
        <v>1376</v>
      </c>
    </row>
    <row r="44" spans="2:13" ht="27.75" customHeight="1" x14ac:dyDescent="0.2">
      <c r="B44" s="1171"/>
      <c r="C44" s="1172"/>
      <c r="D44" s="104"/>
      <c r="E44" s="1177" t="s">
        <v>34</v>
      </c>
      <c r="F44" s="1177"/>
      <c r="G44" s="1177"/>
      <c r="H44" s="1178"/>
      <c r="I44" s="333">
        <v>130</v>
      </c>
      <c r="J44" s="334">
        <v>139</v>
      </c>
      <c r="K44" s="334">
        <v>158</v>
      </c>
      <c r="L44" s="334">
        <v>163</v>
      </c>
      <c r="M44" s="335">
        <v>172</v>
      </c>
    </row>
    <row r="45" spans="2:13" ht="27.75" customHeight="1" x14ac:dyDescent="0.2">
      <c r="B45" s="1171"/>
      <c r="C45" s="1172"/>
      <c r="D45" s="104"/>
      <c r="E45" s="1177" t="s">
        <v>35</v>
      </c>
      <c r="F45" s="1177"/>
      <c r="G45" s="1177"/>
      <c r="H45" s="1178"/>
      <c r="I45" s="333">
        <v>1582</v>
      </c>
      <c r="J45" s="334">
        <v>1825</v>
      </c>
      <c r="K45" s="334">
        <v>1670</v>
      </c>
      <c r="L45" s="334">
        <v>1611</v>
      </c>
      <c r="M45" s="335">
        <v>1675</v>
      </c>
    </row>
    <row r="46" spans="2:13" ht="27.75" customHeight="1" x14ac:dyDescent="0.2">
      <c r="B46" s="1171"/>
      <c r="C46" s="1172"/>
      <c r="D46" s="105"/>
      <c r="E46" s="1177" t="s">
        <v>36</v>
      </c>
      <c r="F46" s="1177"/>
      <c r="G46" s="1177"/>
      <c r="H46" s="1178"/>
      <c r="I46" s="333" t="s">
        <v>486</v>
      </c>
      <c r="J46" s="334" t="s">
        <v>486</v>
      </c>
      <c r="K46" s="334" t="s">
        <v>486</v>
      </c>
      <c r="L46" s="334" t="s">
        <v>486</v>
      </c>
      <c r="M46" s="335" t="s">
        <v>486</v>
      </c>
    </row>
    <row r="47" spans="2:13" ht="27.75" customHeight="1" x14ac:dyDescent="0.2">
      <c r="B47" s="1171"/>
      <c r="C47" s="1172"/>
      <c r="D47" s="106"/>
      <c r="E47" s="1179" t="s">
        <v>37</v>
      </c>
      <c r="F47" s="1180"/>
      <c r="G47" s="1180"/>
      <c r="H47" s="1181"/>
      <c r="I47" s="333" t="s">
        <v>486</v>
      </c>
      <c r="J47" s="334" t="s">
        <v>486</v>
      </c>
      <c r="K47" s="334" t="s">
        <v>486</v>
      </c>
      <c r="L47" s="334" t="s">
        <v>486</v>
      </c>
      <c r="M47" s="335" t="s">
        <v>486</v>
      </c>
    </row>
    <row r="48" spans="2:13" ht="27.75" customHeight="1" x14ac:dyDescent="0.2">
      <c r="B48" s="1171"/>
      <c r="C48" s="1172"/>
      <c r="D48" s="104"/>
      <c r="E48" s="1177" t="s">
        <v>38</v>
      </c>
      <c r="F48" s="1177"/>
      <c r="G48" s="1177"/>
      <c r="H48" s="1178"/>
      <c r="I48" s="333" t="s">
        <v>486</v>
      </c>
      <c r="J48" s="334" t="s">
        <v>486</v>
      </c>
      <c r="K48" s="334" t="s">
        <v>486</v>
      </c>
      <c r="L48" s="334" t="s">
        <v>486</v>
      </c>
      <c r="M48" s="335" t="s">
        <v>486</v>
      </c>
    </row>
    <row r="49" spans="2:13" ht="27.75" customHeight="1" x14ac:dyDescent="0.2">
      <c r="B49" s="1173"/>
      <c r="C49" s="1174"/>
      <c r="D49" s="104"/>
      <c r="E49" s="1177" t="s">
        <v>39</v>
      </c>
      <c r="F49" s="1177"/>
      <c r="G49" s="1177"/>
      <c r="H49" s="1178"/>
      <c r="I49" s="333" t="s">
        <v>486</v>
      </c>
      <c r="J49" s="334" t="s">
        <v>486</v>
      </c>
      <c r="K49" s="334" t="s">
        <v>486</v>
      </c>
      <c r="L49" s="334" t="s">
        <v>486</v>
      </c>
      <c r="M49" s="335" t="s">
        <v>486</v>
      </c>
    </row>
    <row r="50" spans="2:13" ht="27.75" customHeight="1" x14ac:dyDescent="0.2">
      <c r="B50" s="1182" t="s">
        <v>40</v>
      </c>
      <c r="C50" s="1183"/>
      <c r="D50" s="107"/>
      <c r="E50" s="1177" t="s">
        <v>41</v>
      </c>
      <c r="F50" s="1177"/>
      <c r="G50" s="1177"/>
      <c r="H50" s="1178"/>
      <c r="I50" s="333">
        <v>2647</v>
      </c>
      <c r="J50" s="334">
        <v>3593</v>
      </c>
      <c r="K50" s="334">
        <v>4448</v>
      </c>
      <c r="L50" s="334">
        <v>4116</v>
      </c>
      <c r="M50" s="335">
        <v>3733</v>
      </c>
    </row>
    <row r="51" spans="2:13" ht="27.75" customHeight="1" x14ac:dyDescent="0.2">
      <c r="B51" s="1171"/>
      <c r="C51" s="1172"/>
      <c r="D51" s="104"/>
      <c r="E51" s="1177" t="s">
        <v>42</v>
      </c>
      <c r="F51" s="1177"/>
      <c r="G51" s="1177"/>
      <c r="H51" s="1178"/>
      <c r="I51" s="333">
        <v>3226</v>
      </c>
      <c r="J51" s="334">
        <v>2993</v>
      </c>
      <c r="K51" s="334">
        <v>3062</v>
      </c>
      <c r="L51" s="334">
        <v>3129</v>
      </c>
      <c r="M51" s="335">
        <v>3386</v>
      </c>
    </row>
    <row r="52" spans="2:13" ht="27.75" customHeight="1" x14ac:dyDescent="0.2">
      <c r="B52" s="1173"/>
      <c r="C52" s="1174"/>
      <c r="D52" s="104"/>
      <c r="E52" s="1177" t="s">
        <v>43</v>
      </c>
      <c r="F52" s="1177"/>
      <c r="G52" s="1177"/>
      <c r="H52" s="1178"/>
      <c r="I52" s="333">
        <v>9699</v>
      </c>
      <c r="J52" s="334">
        <v>9530</v>
      </c>
      <c r="K52" s="334">
        <v>9017</v>
      </c>
      <c r="L52" s="334">
        <v>8576</v>
      </c>
      <c r="M52" s="335">
        <v>7837</v>
      </c>
    </row>
    <row r="53" spans="2:13" ht="27.75" customHeight="1" thickBot="1" x14ac:dyDescent="0.25">
      <c r="B53" s="1184" t="s">
        <v>19</v>
      </c>
      <c r="C53" s="1185"/>
      <c r="D53" s="108"/>
      <c r="E53" s="1186" t="s">
        <v>44</v>
      </c>
      <c r="F53" s="1186"/>
      <c r="G53" s="1186"/>
      <c r="H53" s="1187"/>
      <c r="I53" s="336">
        <v>-1049</v>
      </c>
      <c r="J53" s="337">
        <v>-1259</v>
      </c>
      <c r="K53" s="337">
        <v>-2551</v>
      </c>
      <c r="L53" s="337">
        <v>-2495</v>
      </c>
      <c r="M53" s="338">
        <v>-1907</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6L0AAL5CEUtkwLkVXVDB93gmp/ZYAkRMv6a0ErK+sduuXrBy6jejUrkQ2+8JWKUY6M0gNzmvb3DJR/OMcOkMtA==" saltValue="xKK8LVckduCM4VfWWJ8M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526</v>
      </c>
      <c r="G54" s="117" t="s">
        <v>527</v>
      </c>
      <c r="H54" s="118" t="s">
        <v>528</v>
      </c>
    </row>
    <row r="55" spans="2:8" ht="52.5" customHeight="1" x14ac:dyDescent="0.2">
      <c r="B55" s="119"/>
      <c r="C55" s="1196" t="s">
        <v>46</v>
      </c>
      <c r="D55" s="1196"/>
      <c r="E55" s="1197"/>
      <c r="F55" s="339">
        <v>2163</v>
      </c>
      <c r="G55" s="339">
        <v>1870</v>
      </c>
      <c r="H55" s="340">
        <v>1697</v>
      </c>
    </row>
    <row r="56" spans="2:8" ht="52.5" customHeight="1" x14ac:dyDescent="0.2">
      <c r="B56" s="120"/>
      <c r="C56" s="1198" t="s">
        <v>47</v>
      </c>
      <c r="D56" s="1198"/>
      <c r="E56" s="1199"/>
      <c r="F56" s="341">
        <v>727</v>
      </c>
      <c r="G56" s="341">
        <v>771</v>
      </c>
      <c r="H56" s="342">
        <v>807</v>
      </c>
    </row>
    <row r="57" spans="2:8" ht="53.25" customHeight="1" x14ac:dyDescent="0.2">
      <c r="B57" s="120"/>
      <c r="C57" s="1200" t="s">
        <v>48</v>
      </c>
      <c r="D57" s="1200"/>
      <c r="E57" s="1201"/>
      <c r="F57" s="343">
        <v>1112</v>
      </c>
      <c r="G57" s="343">
        <v>1111</v>
      </c>
      <c r="H57" s="344">
        <v>862</v>
      </c>
    </row>
    <row r="58" spans="2:8" ht="45.75" customHeight="1" x14ac:dyDescent="0.2">
      <c r="B58" s="121"/>
      <c r="C58" s="1188" t="s">
        <v>555</v>
      </c>
      <c r="D58" s="1189"/>
      <c r="E58" s="1190"/>
      <c r="F58" s="345">
        <v>902</v>
      </c>
      <c r="G58" s="345">
        <v>906</v>
      </c>
      <c r="H58" s="346">
        <v>842</v>
      </c>
    </row>
    <row r="59" spans="2:8" ht="45.75" customHeight="1" x14ac:dyDescent="0.2">
      <c r="B59" s="121"/>
      <c r="C59" s="1188" t="s">
        <v>557</v>
      </c>
      <c r="D59" s="1189"/>
      <c r="E59" s="1190"/>
      <c r="F59" s="345">
        <v>6</v>
      </c>
      <c r="G59" s="345">
        <v>11</v>
      </c>
      <c r="H59" s="346">
        <v>16</v>
      </c>
    </row>
    <row r="60" spans="2:8" ht="45.75" customHeight="1" x14ac:dyDescent="0.2">
      <c r="B60" s="121"/>
      <c r="C60" s="1188" t="s">
        <v>558</v>
      </c>
      <c r="D60" s="1189"/>
      <c r="E60" s="1190"/>
      <c r="F60" s="345">
        <v>3</v>
      </c>
      <c r="G60" s="345">
        <v>3</v>
      </c>
      <c r="H60" s="346">
        <v>3</v>
      </c>
    </row>
    <row r="61" spans="2:8" ht="45.75" customHeight="1" x14ac:dyDescent="0.2">
      <c r="B61" s="121"/>
      <c r="C61" s="1188" t="s">
        <v>559</v>
      </c>
      <c r="D61" s="1189"/>
      <c r="E61" s="1190"/>
      <c r="F61" s="345">
        <v>0</v>
      </c>
      <c r="G61" s="345">
        <v>0</v>
      </c>
      <c r="H61" s="346">
        <v>0</v>
      </c>
    </row>
    <row r="62" spans="2:8" ht="45.75" customHeight="1" thickBot="1" x14ac:dyDescent="0.25">
      <c r="B62" s="122"/>
      <c r="C62" s="1191" t="s">
        <v>556</v>
      </c>
      <c r="D62" s="1192"/>
      <c r="E62" s="1193"/>
      <c r="F62" s="347">
        <v>200</v>
      </c>
      <c r="G62" s="347">
        <v>190</v>
      </c>
      <c r="H62" s="348" t="s">
        <v>546</v>
      </c>
    </row>
    <row r="63" spans="2:8" ht="52.5" customHeight="1" thickBot="1" x14ac:dyDescent="0.25">
      <c r="B63" s="123"/>
      <c r="C63" s="1194" t="s">
        <v>49</v>
      </c>
      <c r="D63" s="1194"/>
      <c r="E63" s="1195"/>
      <c r="F63" s="349">
        <v>4002</v>
      </c>
      <c r="G63" s="349">
        <v>3752</v>
      </c>
      <c r="H63" s="350">
        <v>3366</v>
      </c>
    </row>
    <row r="64" spans="2:8" ht="13" x14ac:dyDescent="0.2"/>
  </sheetData>
  <sheetProtection algorithmName="SHA-512" hashValue="flpvrBlqgn9Pce+u1fZQiTFfl8dFKalSfmWEI9j13yOoNEjIXpHdoGJEgDe6qvKyicJMRocEP2LQu2DDFfTU0A==" saltValue="DabXFBa+eQSZeutamKhx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33249</v>
      </c>
      <c r="E3" s="142"/>
      <c r="F3" s="143">
        <v>52068</v>
      </c>
      <c r="G3" s="144"/>
      <c r="H3" s="145"/>
    </row>
    <row r="4" spans="1:8" x14ac:dyDescent="0.2">
      <c r="A4" s="146"/>
      <c r="B4" s="147"/>
      <c r="C4" s="148"/>
      <c r="D4" s="149">
        <v>18979</v>
      </c>
      <c r="E4" s="150"/>
      <c r="F4" s="151">
        <v>26936</v>
      </c>
      <c r="G4" s="152"/>
      <c r="H4" s="153"/>
    </row>
    <row r="5" spans="1:8" x14ac:dyDescent="0.2">
      <c r="A5" s="134" t="s">
        <v>518</v>
      </c>
      <c r="B5" s="139"/>
      <c r="C5" s="140"/>
      <c r="D5" s="141">
        <v>26688</v>
      </c>
      <c r="E5" s="142"/>
      <c r="F5" s="143">
        <v>47161</v>
      </c>
      <c r="G5" s="144"/>
      <c r="H5" s="145"/>
    </row>
    <row r="6" spans="1:8" x14ac:dyDescent="0.2">
      <c r="A6" s="146"/>
      <c r="B6" s="147"/>
      <c r="C6" s="148"/>
      <c r="D6" s="149">
        <v>14936</v>
      </c>
      <c r="E6" s="150"/>
      <c r="F6" s="151">
        <v>24595</v>
      </c>
      <c r="G6" s="152"/>
      <c r="H6" s="153"/>
    </row>
    <row r="7" spans="1:8" x14ac:dyDescent="0.2">
      <c r="A7" s="134" t="s">
        <v>519</v>
      </c>
      <c r="B7" s="139"/>
      <c r="C7" s="140"/>
      <c r="D7" s="141">
        <v>22239</v>
      </c>
      <c r="E7" s="142"/>
      <c r="F7" s="143">
        <v>43423</v>
      </c>
      <c r="G7" s="144"/>
      <c r="H7" s="145"/>
    </row>
    <row r="8" spans="1:8" x14ac:dyDescent="0.2">
      <c r="A8" s="146"/>
      <c r="B8" s="147"/>
      <c r="C8" s="148"/>
      <c r="D8" s="149">
        <v>8682</v>
      </c>
      <c r="E8" s="150"/>
      <c r="F8" s="151">
        <v>22207</v>
      </c>
      <c r="G8" s="152"/>
      <c r="H8" s="153"/>
    </row>
    <row r="9" spans="1:8" x14ac:dyDescent="0.2">
      <c r="A9" s="134" t="s">
        <v>520</v>
      </c>
      <c r="B9" s="139"/>
      <c r="C9" s="140"/>
      <c r="D9" s="141">
        <v>20811</v>
      </c>
      <c r="E9" s="142"/>
      <c r="F9" s="143">
        <v>45265</v>
      </c>
      <c r="G9" s="144"/>
      <c r="H9" s="145"/>
    </row>
    <row r="10" spans="1:8" x14ac:dyDescent="0.2">
      <c r="A10" s="146"/>
      <c r="B10" s="147"/>
      <c r="C10" s="148"/>
      <c r="D10" s="149">
        <v>18845</v>
      </c>
      <c r="E10" s="150"/>
      <c r="F10" s="151">
        <v>22600</v>
      </c>
      <c r="G10" s="152"/>
      <c r="H10" s="153"/>
    </row>
    <row r="11" spans="1:8" x14ac:dyDescent="0.2">
      <c r="A11" s="134" t="s">
        <v>521</v>
      </c>
      <c r="B11" s="139"/>
      <c r="C11" s="140"/>
      <c r="D11" s="141">
        <v>33441</v>
      </c>
      <c r="E11" s="142"/>
      <c r="F11" s="143">
        <v>54621</v>
      </c>
      <c r="G11" s="144"/>
      <c r="H11" s="145"/>
    </row>
    <row r="12" spans="1:8" x14ac:dyDescent="0.2">
      <c r="A12" s="146"/>
      <c r="B12" s="147"/>
      <c r="C12" s="154"/>
      <c r="D12" s="149">
        <v>19792</v>
      </c>
      <c r="E12" s="150"/>
      <c r="F12" s="151">
        <v>30892</v>
      </c>
      <c r="G12" s="152"/>
      <c r="H12" s="153"/>
    </row>
    <row r="13" spans="1:8" x14ac:dyDescent="0.2">
      <c r="A13" s="134"/>
      <c r="B13" s="139"/>
      <c r="C13" s="140"/>
      <c r="D13" s="141">
        <v>27286</v>
      </c>
      <c r="E13" s="142"/>
      <c r="F13" s="143">
        <v>48508</v>
      </c>
      <c r="G13" s="155"/>
      <c r="H13" s="145"/>
    </row>
    <row r="14" spans="1:8" x14ac:dyDescent="0.2">
      <c r="A14" s="146"/>
      <c r="B14" s="147"/>
      <c r="C14" s="148"/>
      <c r="D14" s="149">
        <v>16247</v>
      </c>
      <c r="E14" s="150"/>
      <c r="F14" s="151">
        <v>25446</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10.08</v>
      </c>
      <c r="C19" s="156">
        <f>ROUND(VALUE(SUBSTITUTE(実質収支比率等に係る経年分析!G$48,"▲","-")),2)</f>
        <v>10.35</v>
      </c>
      <c r="D19" s="156">
        <f>ROUND(VALUE(SUBSTITUTE(実質収支比率等に係る経年分析!H$48,"▲","-")),2)</f>
        <v>8.59</v>
      </c>
      <c r="E19" s="156">
        <f>ROUND(VALUE(SUBSTITUTE(実質収支比率等に係る経年分析!I$48,"▲","-")),2)</f>
        <v>6.93</v>
      </c>
      <c r="F19" s="156">
        <f>ROUND(VALUE(SUBSTITUTE(実質収支比率等に係る経年分析!J$48,"▲","-")),2)</f>
        <v>8.35</v>
      </c>
    </row>
    <row r="20" spans="1:11" x14ac:dyDescent="0.2">
      <c r="A20" s="156" t="s">
        <v>53</v>
      </c>
      <c r="B20" s="156">
        <f>ROUND(VALUE(SUBSTITUTE(実質収支比率等に係る経年分析!F$47,"▲","-")),2)</f>
        <v>12.63</v>
      </c>
      <c r="C20" s="156">
        <f>ROUND(VALUE(SUBSTITUTE(実質収支比率等に係る経年分析!G$47,"▲","-")),2)</f>
        <v>14.3</v>
      </c>
      <c r="D20" s="156">
        <f>ROUND(VALUE(SUBSTITUTE(実質収支比率等に係る経年分析!H$47,"▲","-")),2)</f>
        <v>23.61</v>
      </c>
      <c r="E20" s="156">
        <f>ROUND(VALUE(SUBSTITUTE(実質収支比率等に係る経年分析!I$47,"▲","-")),2)</f>
        <v>20.239999999999998</v>
      </c>
      <c r="F20" s="156">
        <f>ROUND(VALUE(SUBSTITUTE(実質収支比率等に係る経年分析!J$47,"▲","-")),2)</f>
        <v>17.54</v>
      </c>
    </row>
    <row r="21" spans="1:11" x14ac:dyDescent="0.2">
      <c r="A21" s="156" t="s">
        <v>54</v>
      </c>
      <c r="B21" s="156">
        <f>IF(ISNUMBER(VALUE(SUBSTITUTE(実質収支比率等に係る経年分析!F$49,"▲","-"))),ROUND(VALUE(SUBSTITUTE(実質収支比率等に係る経年分析!F$49,"▲","-")),2),NA())</f>
        <v>0.81</v>
      </c>
      <c r="C21" s="156">
        <f>IF(ISNUMBER(VALUE(SUBSTITUTE(実質収支比率等に係る経年分析!G$49,"▲","-"))),ROUND(VALUE(SUBSTITUTE(実質収支比率等に係る経年分析!G$49,"▲","-")),2),NA())</f>
        <v>-5.03</v>
      </c>
      <c r="D21" s="156">
        <f>IF(ISNUMBER(VALUE(SUBSTITUTE(実質収支比率等に係る経年分析!H$49,"▲","-"))),ROUND(VALUE(SUBSTITUTE(実質収支比率等に係る経年分析!H$49,"▲","-")),2),NA())</f>
        <v>-3.11</v>
      </c>
      <c r="E21" s="156">
        <f>IF(ISNUMBER(VALUE(SUBSTITUTE(実質収支比率等に係る経年分析!I$49,"▲","-"))),ROUND(VALUE(SUBSTITUTE(実質収支比率等に係る経年分析!I$49,"▲","-")),2),NA())</f>
        <v>-12.73</v>
      </c>
      <c r="F21" s="156">
        <f>IF(ISNUMBER(VALUE(SUBSTITUTE(実質収支比率等に係る経年分析!J$49,"▲","-"))),ROUND(VALUE(SUBSTITUTE(実質収支比率等に係る経年分析!J$49,"▲","-")),2),NA())</f>
        <v>-6.17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0.04</v>
      </c>
    </row>
    <row r="32" spans="1:11" x14ac:dyDescent="0.2">
      <c r="A32" s="157" t="str">
        <f>IF(連結実質赤字比率に係る赤字・黒字の構成分析!C$38="",NA(),連結実質赤字比率に係る赤字・黒字の構成分析!C$38)</f>
        <v>国民健康保険東郷診療所特別会計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0.13</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0.48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0.33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0.44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0.57999999999999996</v>
      </c>
    </row>
    <row r="34" spans="1:16" x14ac:dyDescent="0.2">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1.67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1.05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0.96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1.45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1.36</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1.31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1.25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1.32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1.47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1.46</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10.08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10.35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8.59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6.93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8.34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1111</v>
      </c>
      <c r="E42" s="158"/>
      <c r="F42" s="158"/>
      <c r="G42" s="158">
        <f>'実質公債費比率（分子）の構造'!L$52</f>
        <v>997</v>
      </c>
      <c r="H42" s="158"/>
      <c r="I42" s="158"/>
      <c r="J42" s="158">
        <f>'実質公債費比率（分子）の構造'!M$52</f>
        <v>1140</v>
      </c>
      <c r="K42" s="158"/>
      <c r="L42" s="158"/>
      <c r="M42" s="158">
        <f>'実質公債費比率（分子）の構造'!N$52</f>
        <v>1132</v>
      </c>
      <c r="N42" s="158"/>
      <c r="O42" s="158"/>
      <c r="P42" s="158">
        <f>'実質公債費比率（分子）の構造'!O$52</f>
        <v>1035</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136</v>
      </c>
      <c r="C44" s="158"/>
      <c r="D44" s="158"/>
      <c r="E44" s="158">
        <f>'実質公債費比率（分子）の構造'!L$50</f>
        <v>133</v>
      </c>
      <c r="F44" s="158"/>
      <c r="G44" s="158"/>
      <c r="H44" s="158">
        <f>'実質公債費比率（分子）の構造'!M$50</f>
        <v>27</v>
      </c>
      <c r="I44" s="158"/>
      <c r="J44" s="158"/>
      <c r="K44" s="158">
        <f>'実質公債費比率（分子）の構造'!N$50</f>
        <v>27</v>
      </c>
      <c r="L44" s="158"/>
      <c r="M44" s="158"/>
      <c r="N44" s="158">
        <f>'実質公債費比率（分子）の構造'!O$50</f>
        <v>19</v>
      </c>
      <c r="O44" s="158"/>
      <c r="P44" s="158"/>
    </row>
    <row r="45" spans="1:16" x14ac:dyDescent="0.2">
      <c r="A45" s="158" t="s">
        <v>63</v>
      </c>
      <c r="B45" s="158">
        <f>'実質公債費比率（分子）の構造'!K$49</f>
        <v>24</v>
      </c>
      <c r="C45" s="158"/>
      <c r="D45" s="158"/>
      <c r="E45" s="158">
        <f>'実質公債費比率（分子）の構造'!L$49</f>
        <v>25</v>
      </c>
      <c r="F45" s="158"/>
      <c r="G45" s="158"/>
      <c r="H45" s="158">
        <f>'実質公債費比率（分子）の構造'!M$49</f>
        <v>26</v>
      </c>
      <c r="I45" s="158"/>
      <c r="J45" s="158"/>
      <c r="K45" s="158">
        <f>'実質公債費比率（分子）の構造'!N$49</f>
        <v>38</v>
      </c>
      <c r="L45" s="158"/>
      <c r="M45" s="158"/>
      <c r="N45" s="158">
        <f>'実質公債費比率（分子）の構造'!O$49</f>
        <v>40</v>
      </c>
      <c r="O45" s="158"/>
      <c r="P45" s="158"/>
    </row>
    <row r="46" spans="1:16" x14ac:dyDescent="0.2">
      <c r="A46" s="158" t="s">
        <v>64</v>
      </c>
      <c r="B46" s="158">
        <f>'実質公債費比率（分子）の構造'!K$48</f>
        <v>303</v>
      </c>
      <c r="C46" s="158"/>
      <c r="D46" s="158"/>
      <c r="E46" s="158">
        <f>'実質公債費比率（分子）の構造'!L$48</f>
        <v>256</v>
      </c>
      <c r="F46" s="158"/>
      <c r="G46" s="158"/>
      <c r="H46" s="158">
        <f>'実質公債費比率（分子）の構造'!M$48</f>
        <v>223</v>
      </c>
      <c r="I46" s="158"/>
      <c r="J46" s="158"/>
      <c r="K46" s="158">
        <f>'実質公債費比率（分子）の構造'!N$48</f>
        <v>232</v>
      </c>
      <c r="L46" s="158"/>
      <c r="M46" s="158"/>
      <c r="N46" s="158">
        <f>'実質公債費比率（分子）の構造'!O$48</f>
        <v>180</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752</v>
      </c>
      <c r="C49" s="158"/>
      <c r="D49" s="158"/>
      <c r="E49" s="158">
        <f>'実質公債費比率（分子）の構造'!L$45</f>
        <v>850</v>
      </c>
      <c r="F49" s="158"/>
      <c r="G49" s="158"/>
      <c r="H49" s="158">
        <f>'実質公債費比率（分子）の構造'!M$45</f>
        <v>884</v>
      </c>
      <c r="I49" s="158"/>
      <c r="J49" s="158"/>
      <c r="K49" s="158">
        <f>'実質公債費比率（分子）の構造'!N$45</f>
        <v>875</v>
      </c>
      <c r="L49" s="158"/>
      <c r="M49" s="158"/>
      <c r="N49" s="158">
        <f>'実質公債費比率（分子）の構造'!O$45</f>
        <v>903</v>
      </c>
      <c r="O49" s="158"/>
      <c r="P49" s="158"/>
    </row>
    <row r="50" spans="1:16" x14ac:dyDescent="0.2">
      <c r="A50" s="158" t="s">
        <v>67</v>
      </c>
      <c r="B50" s="158" t="e">
        <f>NA()</f>
        <v>#N/A</v>
      </c>
      <c r="C50" s="158">
        <f>IF(ISNUMBER('実質公債費比率（分子）の構造'!K$53),'実質公債費比率（分子）の構造'!K$53,NA())</f>
        <v>104</v>
      </c>
      <c r="D50" s="158" t="e">
        <f>NA()</f>
        <v>#N/A</v>
      </c>
      <c r="E50" s="158" t="e">
        <f>NA()</f>
        <v>#N/A</v>
      </c>
      <c r="F50" s="158">
        <f>IF(ISNUMBER('実質公債費比率（分子）の構造'!L$53),'実質公債費比率（分子）の構造'!L$53,NA())</f>
        <v>267</v>
      </c>
      <c r="G50" s="158" t="e">
        <f>NA()</f>
        <v>#N/A</v>
      </c>
      <c r="H50" s="158" t="e">
        <f>NA()</f>
        <v>#N/A</v>
      </c>
      <c r="I50" s="158">
        <f>IF(ISNUMBER('実質公債費比率（分子）の構造'!M$53),'実質公債費比率（分子）の構造'!M$53,NA())</f>
        <v>20</v>
      </c>
      <c r="J50" s="158" t="e">
        <f>NA()</f>
        <v>#N/A</v>
      </c>
      <c r="K50" s="158" t="e">
        <f>NA()</f>
        <v>#N/A</v>
      </c>
      <c r="L50" s="158">
        <f>IF(ISNUMBER('実質公債費比率（分子）の構造'!N$53),'実質公債費比率（分子）の構造'!N$53,NA())</f>
        <v>40</v>
      </c>
      <c r="M50" s="158" t="e">
        <f>NA()</f>
        <v>#N/A</v>
      </c>
      <c r="N50" s="158" t="e">
        <f>NA()</f>
        <v>#N/A</v>
      </c>
      <c r="O50" s="158">
        <f>IF(ISNUMBER('実質公債費比率（分子）の構造'!O$53),'実質公債費比率（分子）の構造'!O$53,NA())</f>
        <v>107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9699</v>
      </c>
      <c r="E56" s="157"/>
      <c r="F56" s="157"/>
      <c r="G56" s="157">
        <f>'将来負担比率（分子）の構造'!J$52</f>
        <v>9530</v>
      </c>
      <c r="H56" s="157"/>
      <c r="I56" s="157"/>
      <c r="J56" s="157">
        <f>'将来負担比率（分子）の構造'!K$52</f>
        <v>9017</v>
      </c>
      <c r="K56" s="157"/>
      <c r="L56" s="157"/>
      <c r="M56" s="157">
        <f>'将来負担比率（分子）の構造'!L$52</f>
        <v>8576</v>
      </c>
      <c r="N56" s="157"/>
      <c r="O56" s="157"/>
      <c r="P56" s="157">
        <f>'将来負担比率（分子）の構造'!M$52</f>
        <v>7837</v>
      </c>
    </row>
    <row r="57" spans="1:16" x14ac:dyDescent="0.2">
      <c r="A57" s="157" t="s">
        <v>42</v>
      </c>
      <c r="B57" s="157"/>
      <c r="C57" s="157"/>
      <c r="D57" s="157">
        <f>'将来負担比率（分子）の構造'!I$51</f>
        <v>3226</v>
      </c>
      <c r="E57" s="157"/>
      <c r="F57" s="157"/>
      <c r="G57" s="157">
        <f>'将来負担比率（分子）の構造'!J$51</f>
        <v>2993</v>
      </c>
      <c r="H57" s="157"/>
      <c r="I57" s="157"/>
      <c r="J57" s="157">
        <f>'将来負担比率（分子）の構造'!K$51</f>
        <v>3062</v>
      </c>
      <c r="K57" s="157"/>
      <c r="L57" s="157"/>
      <c r="M57" s="157">
        <f>'将来負担比率（分子）の構造'!L$51</f>
        <v>3129</v>
      </c>
      <c r="N57" s="157"/>
      <c r="O57" s="157"/>
      <c r="P57" s="157">
        <f>'将来負担比率（分子）の構造'!M$51</f>
        <v>3386</v>
      </c>
    </row>
    <row r="58" spans="1:16" x14ac:dyDescent="0.2">
      <c r="A58" s="157" t="s">
        <v>41</v>
      </c>
      <c r="B58" s="157"/>
      <c r="C58" s="157"/>
      <c r="D58" s="157">
        <f>'将来負担比率（分子）の構造'!I$50</f>
        <v>2647</v>
      </c>
      <c r="E58" s="157"/>
      <c r="F58" s="157"/>
      <c r="G58" s="157">
        <f>'将来負担比率（分子）の構造'!J$50</f>
        <v>3593</v>
      </c>
      <c r="H58" s="157"/>
      <c r="I58" s="157"/>
      <c r="J58" s="157">
        <f>'将来負担比率（分子）の構造'!K$50</f>
        <v>4448</v>
      </c>
      <c r="K58" s="157"/>
      <c r="L58" s="157"/>
      <c r="M58" s="157">
        <f>'将来負担比率（分子）の構造'!L$50</f>
        <v>4116</v>
      </c>
      <c r="N58" s="157"/>
      <c r="O58" s="157"/>
      <c r="P58" s="157">
        <f>'将来負担比率（分子）の構造'!M$50</f>
        <v>3733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1582</v>
      </c>
      <c r="C62" s="157"/>
      <c r="D62" s="157"/>
      <c r="E62" s="157">
        <f>'将来負担比率（分子）の構造'!J$45</f>
        <v>1825</v>
      </c>
      <c r="F62" s="157"/>
      <c r="G62" s="157"/>
      <c r="H62" s="157">
        <f>'将来負担比率（分子）の構造'!K$45</f>
        <v>1670</v>
      </c>
      <c r="I62" s="157"/>
      <c r="J62" s="157"/>
      <c r="K62" s="157">
        <f>'将来負担比率（分子）の構造'!L$45</f>
        <v>1611</v>
      </c>
      <c r="L62" s="157"/>
      <c r="M62" s="157"/>
      <c r="N62" s="157">
        <f>'将来負担比率（分子）の構造'!M$45</f>
        <v>1675</v>
      </c>
      <c r="O62" s="157"/>
      <c r="P62" s="157"/>
    </row>
    <row r="63" spans="1:16" x14ac:dyDescent="0.2">
      <c r="A63" s="157" t="s">
        <v>34</v>
      </c>
      <c r="B63" s="157">
        <f>'将来負担比率（分子）の構造'!I$44</f>
        <v>130</v>
      </c>
      <c r="C63" s="157"/>
      <c r="D63" s="157"/>
      <c r="E63" s="157">
        <f>'将来負担比率（分子）の構造'!J$44</f>
        <v>139</v>
      </c>
      <c r="F63" s="157"/>
      <c r="G63" s="157"/>
      <c r="H63" s="157">
        <f>'将来負担比率（分子）の構造'!K$44</f>
        <v>158</v>
      </c>
      <c r="I63" s="157"/>
      <c r="J63" s="157"/>
      <c r="K63" s="157">
        <f>'将来負担比率（分子）の構造'!L$44</f>
        <v>163</v>
      </c>
      <c r="L63" s="157"/>
      <c r="M63" s="157"/>
      <c r="N63" s="157">
        <f>'将来負担比率（分子）の構造'!M$44</f>
        <v>172</v>
      </c>
      <c r="O63" s="157"/>
      <c r="P63" s="157"/>
    </row>
    <row r="64" spans="1:16" x14ac:dyDescent="0.2">
      <c r="A64" s="157" t="s">
        <v>33</v>
      </c>
      <c r="B64" s="157">
        <f>'将来負担比率（分子）の構造'!I$43</f>
        <v>2597</v>
      </c>
      <c r="C64" s="157"/>
      <c r="D64" s="157"/>
      <c r="E64" s="157">
        <f>'将来負担比率（分子）の構造'!J$43</f>
        <v>2326</v>
      </c>
      <c r="F64" s="157"/>
      <c r="G64" s="157"/>
      <c r="H64" s="157">
        <f>'将来負担比率（分子）の構造'!K$43</f>
        <v>1882</v>
      </c>
      <c r="I64" s="157"/>
      <c r="J64" s="157"/>
      <c r="K64" s="157">
        <f>'将来負担比率（分子）の構造'!L$43</f>
        <v>1612</v>
      </c>
      <c r="L64" s="157"/>
      <c r="M64" s="157"/>
      <c r="N64" s="157">
        <f>'将来負担比率（分子）の構造'!M$43</f>
        <v>1376</v>
      </c>
      <c r="O64" s="157"/>
      <c r="P64" s="157"/>
    </row>
    <row r="65" spans="1:16" x14ac:dyDescent="0.2">
      <c r="A65" s="157" t="s">
        <v>32</v>
      </c>
      <c r="B65" s="157">
        <f>'将来負担比率（分子）の構造'!I$42</f>
        <v>231</v>
      </c>
      <c r="C65" s="157"/>
      <c r="D65" s="157"/>
      <c r="E65" s="157">
        <f>'将来負担比率（分子）の構造'!J$42</f>
        <v>89</v>
      </c>
      <c r="F65" s="157"/>
      <c r="G65" s="157"/>
      <c r="H65" s="157">
        <f>'将来負担比率（分子）の構造'!K$42</f>
        <v>61</v>
      </c>
      <c r="I65" s="157"/>
      <c r="J65" s="157"/>
      <c r="K65" s="157">
        <f>'将来負担比率（分子）の構造'!L$42</f>
        <v>34</v>
      </c>
      <c r="L65" s="157"/>
      <c r="M65" s="157"/>
      <c r="N65" s="157">
        <f>'将来負担比率（分子）の構造'!M$42</f>
        <v>6</v>
      </c>
      <c r="O65" s="157"/>
      <c r="P65" s="157"/>
    </row>
    <row r="66" spans="1:16" x14ac:dyDescent="0.2">
      <c r="A66" s="157" t="s">
        <v>31</v>
      </c>
      <c r="B66" s="157">
        <f>'将来負担比率（分子）の構造'!I$41</f>
        <v>9982</v>
      </c>
      <c r="C66" s="157"/>
      <c r="D66" s="157"/>
      <c r="E66" s="157">
        <f>'将来負担比率（分子）の構造'!J$41</f>
        <v>10479</v>
      </c>
      <c r="F66" s="157"/>
      <c r="G66" s="157"/>
      <c r="H66" s="157">
        <f>'将来負担比率（分子）の構造'!K$41</f>
        <v>10204</v>
      </c>
      <c r="I66" s="157"/>
      <c r="J66" s="157"/>
      <c r="K66" s="157">
        <f>'将来負担比率（分子）の構造'!L$41</f>
        <v>9907</v>
      </c>
      <c r="L66" s="157"/>
      <c r="M66" s="157"/>
      <c r="N66" s="157">
        <f>'将来負担比率（分子）の構造'!M$41</f>
        <v>9820</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2163</v>
      </c>
      <c r="C72" s="161">
        <f>基金残高に係る経年分析!G55</f>
        <v>1870</v>
      </c>
      <c r="D72" s="161">
        <f>基金残高に係る経年分析!H55</f>
        <v>1697</v>
      </c>
    </row>
    <row r="73" spans="1:16" x14ac:dyDescent="0.2">
      <c r="A73" s="160" t="s">
        <v>74</v>
      </c>
      <c r="B73" s="161">
        <f>基金残高に係る経年分析!F56</f>
        <v>727</v>
      </c>
      <c r="C73" s="161">
        <f>基金残高に係る経年分析!G56</f>
        <v>771</v>
      </c>
      <c r="D73" s="161">
        <f>基金残高に係る経年分析!H56</f>
        <v>807</v>
      </c>
    </row>
    <row r="74" spans="1:16" x14ac:dyDescent="0.2">
      <c r="A74" s="160" t="s">
        <v>75</v>
      </c>
      <c r="B74" s="161">
        <f>基金残高に係る経年分析!F57</f>
        <v>1112</v>
      </c>
      <c r="C74" s="161">
        <f>基金残高に係る経年分析!G57</f>
        <v>1111</v>
      </c>
      <c r="D74" s="161">
        <f>基金残高に係る経年分析!H57</f>
        <v>862</v>
      </c>
    </row>
  </sheetData>
  <sheetProtection algorithmName="SHA-512" hashValue="yx1ZD+9iQbSUGZzBPEha6ihOYVVphbkLEKl8UU+Qi7UUGpkcroxAMdvDfQy/upyXK9mp+5P3fARwseTTbQGWqg==" saltValue="KpsVb6QUaQi71moh36Pg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7061081</v>
      </c>
      <c r="S5" s="600"/>
      <c r="T5" s="600"/>
      <c r="U5" s="600"/>
      <c r="V5" s="600"/>
      <c r="W5" s="600"/>
      <c r="X5" s="600"/>
      <c r="Y5" s="601"/>
      <c r="Z5" s="602">
        <v>41</v>
      </c>
      <c r="AA5" s="602"/>
      <c r="AB5" s="602"/>
      <c r="AC5" s="602"/>
      <c r="AD5" s="603">
        <v>6550399</v>
      </c>
      <c r="AE5" s="603"/>
      <c r="AF5" s="603"/>
      <c r="AG5" s="603"/>
      <c r="AH5" s="603"/>
      <c r="AI5" s="603"/>
      <c r="AJ5" s="603"/>
      <c r="AK5" s="603"/>
      <c r="AL5" s="604">
        <v>66.3</v>
      </c>
      <c r="AM5" s="605"/>
      <c r="AN5" s="605"/>
      <c r="AO5" s="606"/>
      <c r="AP5" s="596" t="s">
        <v>216</v>
      </c>
      <c r="AQ5" s="597"/>
      <c r="AR5" s="597"/>
      <c r="AS5" s="597"/>
      <c r="AT5" s="597"/>
      <c r="AU5" s="597"/>
      <c r="AV5" s="597"/>
      <c r="AW5" s="597"/>
      <c r="AX5" s="597"/>
      <c r="AY5" s="597"/>
      <c r="AZ5" s="597"/>
      <c r="BA5" s="597"/>
      <c r="BB5" s="597"/>
      <c r="BC5" s="597"/>
      <c r="BD5" s="597"/>
      <c r="BE5" s="597"/>
      <c r="BF5" s="598"/>
      <c r="BG5" s="610">
        <v>6550399</v>
      </c>
      <c r="BH5" s="611"/>
      <c r="BI5" s="611"/>
      <c r="BJ5" s="611"/>
      <c r="BK5" s="611"/>
      <c r="BL5" s="611"/>
      <c r="BM5" s="611"/>
      <c r="BN5" s="612"/>
      <c r="BO5" s="613">
        <v>92.8</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114125</v>
      </c>
      <c r="S6" s="611"/>
      <c r="T6" s="611"/>
      <c r="U6" s="611"/>
      <c r="V6" s="611"/>
      <c r="W6" s="611"/>
      <c r="X6" s="611"/>
      <c r="Y6" s="612"/>
      <c r="Z6" s="613">
        <v>0.7</v>
      </c>
      <c r="AA6" s="613"/>
      <c r="AB6" s="613"/>
      <c r="AC6" s="613"/>
      <c r="AD6" s="614">
        <v>114125</v>
      </c>
      <c r="AE6" s="614"/>
      <c r="AF6" s="614"/>
      <c r="AG6" s="614"/>
      <c r="AH6" s="614"/>
      <c r="AI6" s="614"/>
      <c r="AJ6" s="614"/>
      <c r="AK6" s="614"/>
      <c r="AL6" s="615">
        <v>1.2</v>
      </c>
      <c r="AM6" s="616"/>
      <c r="AN6" s="616"/>
      <c r="AO6" s="617"/>
      <c r="AP6" s="607" t="s">
        <v>221</v>
      </c>
      <c r="AQ6" s="608"/>
      <c r="AR6" s="608"/>
      <c r="AS6" s="608"/>
      <c r="AT6" s="608"/>
      <c r="AU6" s="608"/>
      <c r="AV6" s="608"/>
      <c r="AW6" s="608"/>
      <c r="AX6" s="608"/>
      <c r="AY6" s="608"/>
      <c r="AZ6" s="608"/>
      <c r="BA6" s="608"/>
      <c r="BB6" s="608"/>
      <c r="BC6" s="608"/>
      <c r="BD6" s="608"/>
      <c r="BE6" s="608"/>
      <c r="BF6" s="609"/>
      <c r="BG6" s="610">
        <v>6550399</v>
      </c>
      <c r="BH6" s="611"/>
      <c r="BI6" s="611"/>
      <c r="BJ6" s="611"/>
      <c r="BK6" s="611"/>
      <c r="BL6" s="611"/>
      <c r="BM6" s="611"/>
      <c r="BN6" s="612"/>
      <c r="BO6" s="613">
        <v>92.8</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129077</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129077</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4261</v>
      </c>
      <c r="S7" s="611"/>
      <c r="T7" s="611"/>
      <c r="U7" s="611"/>
      <c r="V7" s="611"/>
      <c r="W7" s="611"/>
      <c r="X7" s="611"/>
      <c r="Y7" s="612"/>
      <c r="Z7" s="613">
        <v>0</v>
      </c>
      <c r="AA7" s="613"/>
      <c r="AB7" s="613"/>
      <c r="AC7" s="613"/>
      <c r="AD7" s="614">
        <v>4261</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3118734</v>
      </c>
      <c r="BH7" s="611"/>
      <c r="BI7" s="611"/>
      <c r="BJ7" s="611"/>
      <c r="BK7" s="611"/>
      <c r="BL7" s="611"/>
      <c r="BM7" s="611"/>
      <c r="BN7" s="612"/>
      <c r="BO7" s="613">
        <v>44.2</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2341536</v>
      </c>
      <c r="CS7" s="611"/>
      <c r="CT7" s="611"/>
      <c r="CU7" s="611"/>
      <c r="CV7" s="611"/>
      <c r="CW7" s="611"/>
      <c r="CX7" s="611"/>
      <c r="CY7" s="612"/>
      <c r="CZ7" s="613">
        <v>14.3</v>
      </c>
      <c r="DA7" s="613"/>
      <c r="DB7" s="613"/>
      <c r="DC7" s="613"/>
      <c r="DD7" s="619">
        <v>74004</v>
      </c>
      <c r="DE7" s="611"/>
      <c r="DF7" s="611"/>
      <c r="DG7" s="611"/>
      <c r="DH7" s="611"/>
      <c r="DI7" s="611"/>
      <c r="DJ7" s="611"/>
      <c r="DK7" s="611"/>
      <c r="DL7" s="611"/>
      <c r="DM7" s="611"/>
      <c r="DN7" s="611"/>
      <c r="DO7" s="611"/>
      <c r="DP7" s="612"/>
      <c r="DQ7" s="619">
        <v>2031636</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87269</v>
      </c>
      <c r="S8" s="611"/>
      <c r="T8" s="611"/>
      <c r="U8" s="611"/>
      <c r="V8" s="611"/>
      <c r="W8" s="611"/>
      <c r="X8" s="611"/>
      <c r="Y8" s="612"/>
      <c r="Z8" s="613">
        <v>0.5</v>
      </c>
      <c r="AA8" s="613"/>
      <c r="AB8" s="613"/>
      <c r="AC8" s="613"/>
      <c r="AD8" s="614">
        <v>87269</v>
      </c>
      <c r="AE8" s="614"/>
      <c r="AF8" s="614"/>
      <c r="AG8" s="614"/>
      <c r="AH8" s="614"/>
      <c r="AI8" s="614"/>
      <c r="AJ8" s="614"/>
      <c r="AK8" s="614"/>
      <c r="AL8" s="615">
        <v>0.9</v>
      </c>
      <c r="AM8" s="616"/>
      <c r="AN8" s="616"/>
      <c r="AO8" s="617"/>
      <c r="AP8" s="607" t="s">
        <v>227</v>
      </c>
      <c r="AQ8" s="608"/>
      <c r="AR8" s="608"/>
      <c r="AS8" s="608"/>
      <c r="AT8" s="608"/>
      <c r="AU8" s="608"/>
      <c r="AV8" s="608"/>
      <c r="AW8" s="608"/>
      <c r="AX8" s="608"/>
      <c r="AY8" s="608"/>
      <c r="AZ8" s="608"/>
      <c r="BA8" s="608"/>
      <c r="BB8" s="608"/>
      <c r="BC8" s="608"/>
      <c r="BD8" s="608"/>
      <c r="BE8" s="608"/>
      <c r="BF8" s="609"/>
      <c r="BG8" s="610">
        <v>71402</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6804065</v>
      </c>
      <c r="CS8" s="611"/>
      <c r="CT8" s="611"/>
      <c r="CU8" s="611"/>
      <c r="CV8" s="611"/>
      <c r="CW8" s="611"/>
      <c r="CX8" s="611"/>
      <c r="CY8" s="612"/>
      <c r="CZ8" s="613">
        <v>41.6</v>
      </c>
      <c r="DA8" s="613"/>
      <c r="DB8" s="613"/>
      <c r="DC8" s="613"/>
      <c r="DD8" s="619">
        <v>25944</v>
      </c>
      <c r="DE8" s="611"/>
      <c r="DF8" s="611"/>
      <c r="DG8" s="611"/>
      <c r="DH8" s="611"/>
      <c r="DI8" s="611"/>
      <c r="DJ8" s="611"/>
      <c r="DK8" s="611"/>
      <c r="DL8" s="611"/>
      <c r="DM8" s="611"/>
      <c r="DN8" s="611"/>
      <c r="DO8" s="611"/>
      <c r="DP8" s="612"/>
      <c r="DQ8" s="619">
        <v>4026355</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115728</v>
      </c>
      <c r="S9" s="611"/>
      <c r="T9" s="611"/>
      <c r="U9" s="611"/>
      <c r="V9" s="611"/>
      <c r="W9" s="611"/>
      <c r="X9" s="611"/>
      <c r="Y9" s="612"/>
      <c r="Z9" s="613">
        <v>0.7</v>
      </c>
      <c r="AA9" s="613"/>
      <c r="AB9" s="613"/>
      <c r="AC9" s="613"/>
      <c r="AD9" s="614">
        <v>115728</v>
      </c>
      <c r="AE9" s="614"/>
      <c r="AF9" s="614"/>
      <c r="AG9" s="614"/>
      <c r="AH9" s="614"/>
      <c r="AI9" s="614"/>
      <c r="AJ9" s="614"/>
      <c r="AK9" s="614"/>
      <c r="AL9" s="615">
        <v>1.2</v>
      </c>
      <c r="AM9" s="616"/>
      <c r="AN9" s="616"/>
      <c r="AO9" s="617"/>
      <c r="AP9" s="607" t="s">
        <v>230</v>
      </c>
      <c r="AQ9" s="608"/>
      <c r="AR9" s="608"/>
      <c r="AS9" s="608"/>
      <c r="AT9" s="608"/>
      <c r="AU9" s="608"/>
      <c r="AV9" s="608"/>
      <c r="AW9" s="608"/>
      <c r="AX9" s="608"/>
      <c r="AY9" s="608"/>
      <c r="AZ9" s="608"/>
      <c r="BA9" s="608"/>
      <c r="BB9" s="608"/>
      <c r="BC9" s="608"/>
      <c r="BD9" s="608"/>
      <c r="BE9" s="608"/>
      <c r="BF9" s="609"/>
      <c r="BG9" s="610">
        <v>2737408</v>
      </c>
      <c r="BH9" s="611"/>
      <c r="BI9" s="611"/>
      <c r="BJ9" s="611"/>
      <c r="BK9" s="611"/>
      <c r="BL9" s="611"/>
      <c r="BM9" s="611"/>
      <c r="BN9" s="612"/>
      <c r="BO9" s="613">
        <v>38.799999999999997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1310479</v>
      </c>
      <c r="CS9" s="611"/>
      <c r="CT9" s="611"/>
      <c r="CU9" s="611"/>
      <c r="CV9" s="611"/>
      <c r="CW9" s="611"/>
      <c r="CX9" s="611"/>
      <c r="CY9" s="612"/>
      <c r="CZ9" s="613">
        <v>8</v>
      </c>
      <c r="DA9" s="613"/>
      <c r="DB9" s="613"/>
      <c r="DC9" s="613"/>
      <c r="DD9" s="619">
        <v>10332</v>
      </c>
      <c r="DE9" s="611"/>
      <c r="DF9" s="611"/>
      <c r="DG9" s="611"/>
      <c r="DH9" s="611"/>
      <c r="DI9" s="611"/>
      <c r="DJ9" s="611"/>
      <c r="DK9" s="611"/>
      <c r="DL9" s="611"/>
      <c r="DM9" s="611"/>
      <c r="DN9" s="611"/>
      <c r="DO9" s="611"/>
      <c r="DP9" s="612"/>
      <c r="DQ9" s="619">
        <v>1188133</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119293</v>
      </c>
      <c r="BH10" s="611"/>
      <c r="BI10" s="611"/>
      <c r="BJ10" s="611"/>
      <c r="BK10" s="611"/>
      <c r="BL10" s="611"/>
      <c r="BM10" s="611"/>
      <c r="BN10" s="612"/>
      <c r="BO10" s="613">
        <v>1.7</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17083</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17083</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1097384</v>
      </c>
      <c r="S11" s="611"/>
      <c r="T11" s="611"/>
      <c r="U11" s="611"/>
      <c r="V11" s="611"/>
      <c r="W11" s="611"/>
      <c r="X11" s="611"/>
      <c r="Y11" s="612"/>
      <c r="Z11" s="615">
        <v>6.4</v>
      </c>
      <c r="AA11" s="616"/>
      <c r="AB11" s="616"/>
      <c r="AC11" s="622"/>
      <c r="AD11" s="619">
        <v>1097384</v>
      </c>
      <c r="AE11" s="611"/>
      <c r="AF11" s="611"/>
      <c r="AG11" s="611"/>
      <c r="AH11" s="611"/>
      <c r="AI11" s="611"/>
      <c r="AJ11" s="611"/>
      <c r="AK11" s="612"/>
      <c r="AL11" s="615">
        <v>11.1</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190631</v>
      </c>
      <c r="BH11" s="611"/>
      <c r="BI11" s="611"/>
      <c r="BJ11" s="611"/>
      <c r="BK11" s="611"/>
      <c r="BL11" s="611"/>
      <c r="BM11" s="611"/>
      <c r="BN11" s="612"/>
      <c r="BO11" s="613">
        <v>2.7</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93433</v>
      </c>
      <c r="CS11" s="611"/>
      <c r="CT11" s="611"/>
      <c r="CU11" s="611"/>
      <c r="CV11" s="611"/>
      <c r="CW11" s="611"/>
      <c r="CX11" s="611"/>
      <c r="CY11" s="612"/>
      <c r="CZ11" s="613">
        <v>0.6</v>
      </c>
      <c r="DA11" s="613"/>
      <c r="DB11" s="613"/>
      <c r="DC11" s="613"/>
      <c r="DD11" s="619">
        <v>1243</v>
      </c>
      <c r="DE11" s="611"/>
      <c r="DF11" s="611"/>
      <c r="DG11" s="611"/>
      <c r="DH11" s="611"/>
      <c r="DI11" s="611"/>
      <c r="DJ11" s="611"/>
      <c r="DK11" s="611"/>
      <c r="DL11" s="611"/>
      <c r="DM11" s="611"/>
      <c r="DN11" s="611"/>
      <c r="DO11" s="611"/>
      <c r="DP11" s="612"/>
      <c r="DQ11" s="619">
        <v>64154</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16056</v>
      </c>
      <c r="S12" s="611"/>
      <c r="T12" s="611"/>
      <c r="U12" s="611"/>
      <c r="V12" s="611"/>
      <c r="W12" s="611"/>
      <c r="X12" s="611"/>
      <c r="Y12" s="612"/>
      <c r="Z12" s="613">
        <v>0.1</v>
      </c>
      <c r="AA12" s="613"/>
      <c r="AB12" s="613"/>
      <c r="AC12" s="613"/>
      <c r="AD12" s="614">
        <v>16056</v>
      </c>
      <c r="AE12" s="614"/>
      <c r="AF12" s="614"/>
      <c r="AG12" s="614"/>
      <c r="AH12" s="614"/>
      <c r="AI12" s="614"/>
      <c r="AJ12" s="614"/>
      <c r="AK12" s="614"/>
      <c r="AL12" s="615">
        <v>0.2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3046494</v>
      </c>
      <c r="BH12" s="611"/>
      <c r="BI12" s="611"/>
      <c r="BJ12" s="611"/>
      <c r="BK12" s="611"/>
      <c r="BL12" s="611"/>
      <c r="BM12" s="611"/>
      <c r="BN12" s="612"/>
      <c r="BO12" s="613">
        <v>43.1</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124181</v>
      </c>
      <c r="CS12" s="611"/>
      <c r="CT12" s="611"/>
      <c r="CU12" s="611"/>
      <c r="CV12" s="611"/>
      <c r="CW12" s="611"/>
      <c r="CX12" s="611"/>
      <c r="CY12" s="612"/>
      <c r="CZ12" s="613">
        <v>0.8</v>
      </c>
      <c r="DA12" s="613"/>
      <c r="DB12" s="613"/>
      <c r="DC12" s="613"/>
      <c r="DD12" s="619" t="s">
        <v>122</v>
      </c>
      <c r="DE12" s="611"/>
      <c r="DF12" s="611"/>
      <c r="DG12" s="611"/>
      <c r="DH12" s="611"/>
      <c r="DI12" s="611"/>
      <c r="DJ12" s="611"/>
      <c r="DK12" s="611"/>
      <c r="DL12" s="611"/>
      <c r="DM12" s="611"/>
      <c r="DN12" s="611"/>
      <c r="DO12" s="611"/>
      <c r="DP12" s="612"/>
      <c r="DQ12" s="619">
        <v>69762</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v>1648</v>
      </c>
      <c r="S13" s="611"/>
      <c r="T13" s="611"/>
      <c r="U13" s="611"/>
      <c r="V13" s="611"/>
      <c r="W13" s="611"/>
      <c r="X13" s="611"/>
      <c r="Y13" s="612"/>
      <c r="Z13" s="613">
        <v>0</v>
      </c>
      <c r="AA13" s="613"/>
      <c r="AB13" s="613"/>
      <c r="AC13" s="613"/>
      <c r="AD13" s="614">
        <v>1648</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3027774</v>
      </c>
      <c r="BH13" s="611"/>
      <c r="BI13" s="611"/>
      <c r="BJ13" s="611"/>
      <c r="BK13" s="611"/>
      <c r="BL13" s="611"/>
      <c r="BM13" s="611"/>
      <c r="BN13" s="612"/>
      <c r="BO13" s="613">
        <v>42.9</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1157325</v>
      </c>
      <c r="CS13" s="611"/>
      <c r="CT13" s="611"/>
      <c r="CU13" s="611"/>
      <c r="CV13" s="611"/>
      <c r="CW13" s="611"/>
      <c r="CX13" s="611"/>
      <c r="CY13" s="612"/>
      <c r="CZ13" s="613">
        <v>7.1</v>
      </c>
      <c r="DA13" s="613"/>
      <c r="DB13" s="613"/>
      <c r="DC13" s="613"/>
      <c r="DD13" s="619">
        <v>591172</v>
      </c>
      <c r="DE13" s="611"/>
      <c r="DF13" s="611"/>
      <c r="DG13" s="611"/>
      <c r="DH13" s="611"/>
      <c r="DI13" s="611"/>
      <c r="DJ13" s="611"/>
      <c r="DK13" s="611"/>
      <c r="DL13" s="611"/>
      <c r="DM13" s="611"/>
      <c r="DN13" s="611"/>
      <c r="DO13" s="611"/>
      <c r="DP13" s="612"/>
      <c r="DQ13" s="619">
        <v>753737</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111443</v>
      </c>
      <c r="BH14" s="611"/>
      <c r="BI14" s="611"/>
      <c r="BJ14" s="611"/>
      <c r="BK14" s="611"/>
      <c r="BL14" s="611"/>
      <c r="BM14" s="611"/>
      <c r="BN14" s="612"/>
      <c r="BO14" s="613">
        <v>1.6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674208</v>
      </c>
      <c r="CS14" s="611"/>
      <c r="CT14" s="611"/>
      <c r="CU14" s="611"/>
      <c r="CV14" s="611"/>
      <c r="CW14" s="611"/>
      <c r="CX14" s="611"/>
      <c r="CY14" s="612"/>
      <c r="CZ14" s="613">
        <v>4.0999999999999996</v>
      </c>
      <c r="DA14" s="613"/>
      <c r="DB14" s="613"/>
      <c r="DC14" s="613"/>
      <c r="DD14" s="619">
        <v>10214</v>
      </c>
      <c r="DE14" s="611"/>
      <c r="DF14" s="611"/>
      <c r="DG14" s="611"/>
      <c r="DH14" s="611"/>
      <c r="DI14" s="611"/>
      <c r="DJ14" s="611"/>
      <c r="DK14" s="611"/>
      <c r="DL14" s="611"/>
      <c r="DM14" s="611"/>
      <c r="DN14" s="611"/>
      <c r="DO14" s="611"/>
      <c r="DP14" s="612"/>
      <c r="DQ14" s="619">
        <v>673886</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32123</v>
      </c>
      <c r="S15" s="611"/>
      <c r="T15" s="611"/>
      <c r="U15" s="611"/>
      <c r="V15" s="611"/>
      <c r="W15" s="611"/>
      <c r="X15" s="611"/>
      <c r="Y15" s="612"/>
      <c r="Z15" s="613">
        <v>0.2</v>
      </c>
      <c r="AA15" s="613"/>
      <c r="AB15" s="613"/>
      <c r="AC15" s="613"/>
      <c r="AD15" s="614">
        <v>32123</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273728</v>
      </c>
      <c r="BH15" s="611"/>
      <c r="BI15" s="611"/>
      <c r="BJ15" s="611"/>
      <c r="BK15" s="611"/>
      <c r="BL15" s="611"/>
      <c r="BM15" s="611"/>
      <c r="BN15" s="612"/>
      <c r="BO15" s="613">
        <v>3.9</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2797440</v>
      </c>
      <c r="CS15" s="611"/>
      <c r="CT15" s="611"/>
      <c r="CU15" s="611"/>
      <c r="CV15" s="611"/>
      <c r="CW15" s="611"/>
      <c r="CX15" s="611"/>
      <c r="CY15" s="612"/>
      <c r="CZ15" s="613">
        <v>17.100000000000001</v>
      </c>
      <c r="DA15" s="613"/>
      <c r="DB15" s="613"/>
      <c r="DC15" s="613"/>
      <c r="DD15" s="619">
        <v>756105</v>
      </c>
      <c r="DE15" s="611"/>
      <c r="DF15" s="611"/>
      <c r="DG15" s="611"/>
      <c r="DH15" s="611"/>
      <c r="DI15" s="611"/>
      <c r="DJ15" s="611"/>
      <c r="DK15" s="611"/>
      <c r="DL15" s="611"/>
      <c r="DM15" s="611"/>
      <c r="DN15" s="611"/>
      <c r="DO15" s="611"/>
      <c r="DP15" s="612"/>
      <c r="DQ15" s="619">
        <v>1720028</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157512</v>
      </c>
      <c r="S16" s="611"/>
      <c r="T16" s="611"/>
      <c r="U16" s="611"/>
      <c r="V16" s="611"/>
      <c r="W16" s="611"/>
      <c r="X16" s="611"/>
      <c r="Y16" s="612"/>
      <c r="Z16" s="613">
        <v>0.9</v>
      </c>
      <c r="AA16" s="613"/>
      <c r="AB16" s="613"/>
      <c r="AC16" s="613"/>
      <c r="AD16" s="614">
        <v>157512</v>
      </c>
      <c r="AE16" s="614"/>
      <c r="AF16" s="614"/>
      <c r="AG16" s="614"/>
      <c r="AH16" s="614"/>
      <c r="AI16" s="614"/>
      <c r="AJ16" s="614"/>
      <c r="AK16" s="614"/>
      <c r="AL16" s="615">
        <v>1.6</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429</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429</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305024</v>
      </c>
      <c r="S17" s="611"/>
      <c r="T17" s="611"/>
      <c r="U17" s="611"/>
      <c r="V17" s="611"/>
      <c r="W17" s="611"/>
      <c r="X17" s="611"/>
      <c r="Y17" s="612"/>
      <c r="Z17" s="613">
        <v>1.8</v>
      </c>
      <c r="AA17" s="613"/>
      <c r="AB17" s="613"/>
      <c r="AC17" s="613"/>
      <c r="AD17" s="614">
        <v>305024</v>
      </c>
      <c r="AE17" s="614"/>
      <c r="AF17" s="614"/>
      <c r="AG17" s="614"/>
      <c r="AH17" s="614"/>
      <c r="AI17" s="614"/>
      <c r="AJ17" s="614"/>
      <c r="AK17" s="614"/>
      <c r="AL17" s="615">
        <v>3.1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903124</v>
      </c>
      <c r="CS17" s="611"/>
      <c r="CT17" s="611"/>
      <c r="CU17" s="611"/>
      <c r="CV17" s="611"/>
      <c r="CW17" s="611"/>
      <c r="CX17" s="611"/>
      <c r="CY17" s="612"/>
      <c r="CZ17" s="613">
        <v>5.5</v>
      </c>
      <c r="DA17" s="613"/>
      <c r="DB17" s="613"/>
      <c r="DC17" s="613"/>
      <c r="DD17" s="619" t="s">
        <v>122</v>
      </c>
      <c r="DE17" s="611"/>
      <c r="DF17" s="611"/>
      <c r="DG17" s="611"/>
      <c r="DH17" s="611"/>
      <c r="DI17" s="611"/>
      <c r="DJ17" s="611"/>
      <c r="DK17" s="611"/>
      <c r="DL17" s="611"/>
      <c r="DM17" s="611"/>
      <c r="DN17" s="611"/>
      <c r="DO17" s="611"/>
      <c r="DP17" s="612"/>
      <c r="DQ17" s="619">
        <v>903124</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73940</v>
      </c>
      <c r="S18" s="611"/>
      <c r="T18" s="611"/>
      <c r="U18" s="611"/>
      <c r="V18" s="611"/>
      <c r="W18" s="611"/>
      <c r="X18" s="611"/>
      <c r="Y18" s="612"/>
      <c r="Z18" s="613">
        <v>0.4</v>
      </c>
      <c r="AA18" s="613"/>
      <c r="AB18" s="613"/>
      <c r="AC18" s="613"/>
      <c r="AD18" s="614">
        <v>73940</v>
      </c>
      <c r="AE18" s="614"/>
      <c r="AF18" s="614"/>
      <c r="AG18" s="614"/>
      <c r="AH18" s="614"/>
      <c r="AI18" s="614"/>
      <c r="AJ18" s="614"/>
      <c r="AK18" s="614"/>
      <c r="AL18" s="615">
        <v>0.7</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216259</v>
      </c>
      <c r="S19" s="611"/>
      <c r="T19" s="611"/>
      <c r="U19" s="611"/>
      <c r="V19" s="611"/>
      <c r="W19" s="611"/>
      <c r="X19" s="611"/>
      <c r="Y19" s="612"/>
      <c r="Z19" s="613">
        <v>1.3</v>
      </c>
      <c r="AA19" s="613"/>
      <c r="AB19" s="613"/>
      <c r="AC19" s="613"/>
      <c r="AD19" s="614">
        <v>216259</v>
      </c>
      <c r="AE19" s="614"/>
      <c r="AF19" s="614"/>
      <c r="AG19" s="614"/>
      <c r="AH19" s="614"/>
      <c r="AI19" s="614"/>
      <c r="AJ19" s="614"/>
      <c r="AK19" s="614"/>
      <c r="AL19" s="615">
        <v>2.2000000000000002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510682</v>
      </c>
      <c r="BH19" s="611"/>
      <c r="BI19" s="611"/>
      <c r="BJ19" s="611"/>
      <c r="BK19" s="611"/>
      <c r="BL19" s="611"/>
      <c r="BM19" s="611"/>
      <c r="BN19" s="612"/>
      <c r="BO19" s="613">
        <v>7.2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14825</v>
      </c>
      <c r="S20" s="611"/>
      <c r="T20" s="611"/>
      <c r="U20" s="611"/>
      <c r="V20" s="611"/>
      <c r="W20" s="611"/>
      <c r="X20" s="611"/>
      <c r="Y20" s="612"/>
      <c r="Z20" s="613">
        <v>0.1</v>
      </c>
      <c r="AA20" s="613"/>
      <c r="AB20" s="613"/>
      <c r="AC20" s="613"/>
      <c r="AD20" s="614">
        <v>14825</v>
      </c>
      <c r="AE20" s="614"/>
      <c r="AF20" s="614"/>
      <c r="AG20" s="614"/>
      <c r="AH20" s="614"/>
      <c r="AI20" s="614"/>
      <c r="AJ20" s="614"/>
      <c r="AK20" s="614"/>
      <c r="AL20" s="615">
        <v>0.2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510682</v>
      </c>
      <c r="BH20" s="611"/>
      <c r="BI20" s="611"/>
      <c r="BJ20" s="611"/>
      <c r="BK20" s="611"/>
      <c r="BL20" s="611"/>
      <c r="BM20" s="611"/>
      <c r="BN20" s="612"/>
      <c r="BO20" s="613">
        <v>7.2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16352380</v>
      </c>
      <c r="CS20" s="611"/>
      <c r="CT20" s="611"/>
      <c r="CU20" s="611"/>
      <c r="CV20" s="611"/>
      <c r="CW20" s="611"/>
      <c r="CX20" s="611"/>
      <c r="CY20" s="612"/>
      <c r="CZ20" s="613">
        <v>100</v>
      </c>
      <c r="DA20" s="613"/>
      <c r="DB20" s="613"/>
      <c r="DC20" s="613"/>
      <c r="DD20" s="619">
        <v>1469014</v>
      </c>
      <c r="DE20" s="611"/>
      <c r="DF20" s="611"/>
      <c r="DG20" s="611"/>
      <c r="DH20" s="611"/>
      <c r="DI20" s="611"/>
      <c r="DJ20" s="611"/>
      <c r="DK20" s="611"/>
      <c r="DL20" s="611"/>
      <c r="DM20" s="611"/>
      <c r="DN20" s="611"/>
      <c r="DO20" s="611"/>
      <c r="DP20" s="612"/>
      <c r="DQ20" s="619">
        <v>11577404</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1424403</v>
      </c>
      <c r="S21" s="611"/>
      <c r="T21" s="611"/>
      <c r="U21" s="611"/>
      <c r="V21" s="611"/>
      <c r="W21" s="611"/>
      <c r="X21" s="611"/>
      <c r="Y21" s="612"/>
      <c r="Z21" s="613">
        <v>8.3000000000000007</v>
      </c>
      <c r="AA21" s="613"/>
      <c r="AB21" s="613"/>
      <c r="AC21" s="613"/>
      <c r="AD21" s="614">
        <v>1336252</v>
      </c>
      <c r="AE21" s="614"/>
      <c r="AF21" s="614"/>
      <c r="AG21" s="614"/>
      <c r="AH21" s="614"/>
      <c r="AI21" s="614"/>
      <c r="AJ21" s="614"/>
      <c r="AK21" s="614"/>
      <c r="AL21" s="615">
        <v>13.5</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1336252</v>
      </c>
      <c r="S22" s="611"/>
      <c r="T22" s="611"/>
      <c r="U22" s="611"/>
      <c r="V22" s="611"/>
      <c r="W22" s="611"/>
      <c r="X22" s="611"/>
      <c r="Y22" s="612"/>
      <c r="Z22" s="613">
        <v>7.8</v>
      </c>
      <c r="AA22" s="613"/>
      <c r="AB22" s="613"/>
      <c r="AC22" s="613"/>
      <c r="AD22" s="614">
        <v>1336252</v>
      </c>
      <c r="AE22" s="614"/>
      <c r="AF22" s="614"/>
      <c r="AG22" s="614"/>
      <c r="AH22" s="614"/>
      <c r="AI22" s="614"/>
      <c r="AJ22" s="614"/>
      <c r="AK22" s="614"/>
      <c r="AL22" s="615">
        <v>13.5</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88151</v>
      </c>
      <c r="S23" s="611"/>
      <c r="T23" s="611"/>
      <c r="U23" s="611"/>
      <c r="V23" s="611"/>
      <c r="W23" s="611"/>
      <c r="X23" s="611"/>
      <c r="Y23" s="612"/>
      <c r="Z23" s="613">
        <v>0.5</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510682</v>
      </c>
      <c r="BH23" s="611"/>
      <c r="BI23" s="611"/>
      <c r="BJ23" s="611"/>
      <c r="BK23" s="611"/>
      <c r="BL23" s="611"/>
      <c r="BM23" s="611"/>
      <c r="BN23" s="612"/>
      <c r="BO23" s="613">
        <v>7.2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8205133</v>
      </c>
      <c r="CS24" s="600"/>
      <c r="CT24" s="600"/>
      <c r="CU24" s="600"/>
      <c r="CV24" s="600"/>
      <c r="CW24" s="600"/>
      <c r="CX24" s="600"/>
      <c r="CY24" s="601"/>
      <c r="CZ24" s="604">
        <v>50.2</v>
      </c>
      <c r="DA24" s="605"/>
      <c r="DB24" s="605"/>
      <c r="DC24" s="621"/>
      <c r="DD24" s="640">
        <v>5575127</v>
      </c>
      <c r="DE24" s="600"/>
      <c r="DF24" s="600"/>
      <c r="DG24" s="600"/>
      <c r="DH24" s="600"/>
      <c r="DI24" s="600"/>
      <c r="DJ24" s="600"/>
      <c r="DK24" s="601"/>
      <c r="DL24" s="640">
        <v>5083678</v>
      </c>
      <c r="DM24" s="600"/>
      <c r="DN24" s="600"/>
      <c r="DO24" s="600"/>
      <c r="DP24" s="600"/>
      <c r="DQ24" s="600"/>
      <c r="DR24" s="600"/>
      <c r="DS24" s="600"/>
      <c r="DT24" s="600"/>
      <c r="DU24" s="600"/>
      <c r="DV24" s="601"/>
      <c r="DW24" s="604">
        <v>51.3</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10416614</v>
      </c>
      <c r="S25" s="611"/>
      <c r="T25" s="611"/>
      <c r="U25" s="611"/>
      <c r="V25" s="611"/>
      <c r="W25" s="611"/>
      <c r="X25" s="611"/>
      <c r="Y25" s="612"/>
      <c r="Z25" s="613">
        <v>60.4</v>
      </c>
      <c r="AA25" s="613"/>
      <c r="AB25" s="613"/>
      <c r="AC25" s="613"/>
      <c r="AD25" s="614">
        <v>9817781</v>
      </c>
      <c r="AE25" s="614"/>
      <c r="AF25" s="614"/>
      <c r="AG25" s="614"/>
      <c r="AH25" s="614"/>
      <c r="AI25" s="614"/>
      <c r="AJ25" s="614"/>
      <c r="AK25" s="614"/>
      <c r="AL25" s="615">
        <v>99.4</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3259439</v>
      </c>
      <c r="CS25" s="643"/>
      <c r="CT25" s="643"/>
      <c r="CU25" s="643"/>
      <c r="CV25" s="643"/>
      <c r="CW25" s="643"/>
      <c r="CX25" s="643"/>
      <c r="CY25" s="644"/>
      <c r="CZ25" s="615">
        <v>19.899999999999999</v>
      </c>
      <c r="DA25" s="641"/>
      <c r="DB25" s="641"/>
      <c r="DC25" s="645"/>
      <c r="DD25" s="619">
        <v>2995392</v>
      </c>
      <c r="DE25" s="643"/>
      <c r="DF25" s="643"/>
      <c r="DG25" s="643"/>
      <c r="DH25" s="643"/>
      <c r="DI25" s="643"/>
      <c r="DJ25" s="643"/>
      <c r="DK25" s="644"/>
      <c r="DL25" s="619">
        <v>2984100</v>
      </c>
      <c r="DM25" s="643"/>
      <c r="DN25" s="643"/>
      <c r="DO25" s="643"/>
      <c r="DP25" s="643"/>
      <c r="DQ25" s="643"/>
      <c r="DR25" s="643"/>
      <c r="DS25" s="643"/>
      <c r="DT25" s="643"/>
      <c r="DU25" s="643"/>
      <c r="DV25" s="644"/>
      <c r="DW25" s="615">
        <v>30.1</v>
      </c>
      <c r="DX25" s="641"/>
      <c r="DY25" s="641"/>
      <c r="DZ25" s="641"/>
      <c r="EA25" s="641"/>
      <c r="EB25" s="641"/>
      <c r="EC25" s="642"/>
    </row>
    <row r="26" spans="2:133" ht="11.25" customHeight="1" x14ac:dyDescent="0.2">
      <c r="B26" s="607" t="s">
        <v>283</v>
      </c>
      <c r="C26" s="608"/>
      <c r="D26" s="608"/>
      <c r="E26" s="608"/>
      <c r="F26" s="608"/>
      <c r="G26" s="608"/>
      <c r="H26" s="608"/>
      <c r="I26" s="608"/>
      <c r="J26" s="608"/>
      <c r="K26" s="608"/>
      <c r="L26" s="608"/>
      <c r="M26" s="608"/>
      <c r="N26" s="608"/>
      <c r="O26" s="608"/>
      <c r="P26" s="608"/>
      <c r="Q26" s="609"/>
      <c r="R26" s="610">
        <v>4210</v>
      </c>
      <c r="S26" s="611"/>
      <c r="T26" s="611"/>
      <c r="U26" s="611"/>
      <c r="V26" s="611"/>
      <c r="W26" s="611"/>
      <c r="X26" s="611"/>
      <c r="Y26" s="612"/>
      <c r="Z26" s="613">
        <v>0</v>
      </c>
      <c r="AA26" s="613"/>
      <c r="AB26" s="613"/>
      <c r="AC26" s="613"/>
      <c r="AD26" s="614">
        <v>4210</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1716377</v>
      </c>
      <c r="CS26" s="611"/>
      <c r="CT26" s="611"/>
      <c r="CU26" s="611"/>
      <c r="CV26" s="611"/>
      <c r="CW26" s="611"/>
      <c r="CX26" s="611"/>
      <c r="CY26" s="612"/>
      <c r="CZ26" s="615">
        <v>10.5</v>
      </c>
      <c r="DA26" s="641"/>
      <c r="DB26" s="641"/>
      <c r="DC26" s="645"/>
      <c r="DD26" s="619">
        <v>1575104</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2">
      <c r="B27" s="607" t="s">
        <v>286</v>
      </c>
      <c r="C27" s="608"/>
      <c r="D27" s="608"/>
      <c r="E27" s="608"/>
      <c r="F27" s="608"/>
      <c r="G27" s="608"/>
      <c r="H27" s="608"/>
      <c r="I27" s="608"/>
      <c r="J27" s="608"/>
      <c r="K27" s="608"/>
      <c r="L27" s="608"/>
      <c r="M27" s="608"/>
      <c r="N27" s="608"/>
      <c r="O27" s="608"/>
      <c r="P27" s="608"/>
      <c r="Q27" s="609"/>
      <c r="R27" s="610">
        <v>27511</v>
      </c>
      <c r="S27" s="611"/>
      <c r="T27" s="611"/>
      <c r="U27" s="611"/>
      <c r="V27" s="611"/>
      <c r="W27" s="611"/>
      <c r="X27" s="611"/>
      <c r="Y27" s="612"/>
      <c r="Z27" s="613">
        <v>0.2</v>
      </c>
      <c r="AA27" s="613"/>
      <c r="AB27" s="613"/>
      <c r="AC27" s="613"/>
      <c r="AD27" s="614">
        <v>522</v>
      </c>
      <c r="AE27" s="614"/>
      <c r="AF27" s="614"/>
      <c r="AG27" s="614"/>
      <c r="AH27" s="614"/>
      <c r="AI27" s="614"/>
      <c r="AJ27" s="614"/>
      <c r="AK27" s="614"/>
      <c r="AL27" s="615">
        <v>0</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7061081</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4042570</v>
      </c>
      <c r="CS27" s="643"/>
      <c r="CT27" s="643"/>
      <c r="CU27" s="643"/>
      <c r="CV27" s="643"/>
      <c r="CW27" s="643"/>
      <c r="CX27" s="643"/>
      <c r="CY27" s="644"/>
      <c r="CZ27" s="615">
        <v>24.7</v>
      </c>
      <c r="DA27" s="641"/>
      <c r="DB27" s="641"/>
      <c r="DC27" s="645"/>
      <c r="DD27" s="619">
        <v>1676611</v>
      </c>
      <c r="DE27" s="643"/>
      <c r="DF27" s="643"/>
      <c r="DG27" s="643"/>
      <c r="DH27" s="643"/>
      <c r="DI27" s="643"/>
      <c r="DJ27" s="643"/>
      <c r="DK27" s="644"/>
      <c r="DL27" s="619">
        <v>1196454</v>
      </c>
      <c r="DM27" s="643"/>
      <c r="DN27" s="643"/>
      <c r="DO27" s="643"/>
      <c r="DP27" s="643"/>
      <c r="DQ27" s="643"/>
      <c r="DR27" s="643"/>
      <c r="DS27" s="643"/>
      <c r="DT27" s="643"/>
      <c r="DU27" s="643"/>
      <c r="DV27" s="644"/>
      <c r="DW27" s="615">
        <v>12.1</v>
      </c>
      <c r="DX27" s="641"/>
      <c r="DY27" s="641"/>
      <c r="DZ27" s="641"/>
      <c r="EA27" s="641"/>
      <c r="EB27" s="641"/>
      <c r="EC27" s="642"/>
    </row>
    <row r="28" spans="2:133" ht="11.25" customHeight="1" x14ac:dyDescent="0.2">
      <c r="B28" s="607" t="s">
        <v>289</v>
      </c>
      <c r="C28" s="608"/>
      <c r="D28" s="608"/>
      <c r="E28" s="608"/>
      <c r="F28" s="608"/>
      <c r="G28" s="608"/>
      <c r="H28" s="608"/>
      <c r="I28" s="608"/>
      <c r="J28" s="608"/>
      <c r="K28" s="608"/>
      <c r="L28" s="608"/>
      <c r="M28" s="608"/>
      <c r="N28" s="608"/>
      <c r="O28" s="608"/>
      <c r="P28" s="608"/>
      <c r="Q28" s="609"/>
      <c r="R28" s="610">
        <v>72483</v>
      </c>
      <c r="S28" s="611"/>
      <c r="T28" s="611"/>
      <c r="U28" s="611"/>
      <c r="V28" s="611"/>
      <c r="W28" s="611"/>
      <c r="X28" s="611"/>
      <c r="Y28" s="612"/>
      <c r="Z28" s="613">
        <v>0.4</v>
      </c>
      <c r="AA28" s="613"/>
      <c r="AB28" s="613"/>
      <c r="AC28" s="613"/>
      <c r="AD28" s="614">
        <v>469</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903124</v>
      </c>
      <c r="CS28" s="611"/>
      <c r="CT28" s="611"/>
      <c r="CU28" s="611"/>
      <c r="CV28" s="611"/>
      <c r="CW28" s="611"/>
      <c r="CX28" s="611"/>
      <c r="CY28" s="612"/>
      <c r="CZ28" s="615">
        <v>5.5</v>
      </c>
      <c r="DA28" s="641"/>
      <c r="DB28" s="641"/>
      <c r="DC28" s="645"/>
      <c r="DD28" s="619">
        <v>903124</v>
      </c>
      <c r="DE28" s="611"/>
      <c r="DF28" s="611"/>
      <c r="DG28" s="611"/>
      <c r="DH28" s="611"/>
      <c r="DI28" s="611"/>
      <c r="DJ28" s="611"/>
      <c r="DK28" s="612"/>
      <c r="DL28" s="619">
        <v>903124</v>
      </c>
      <c r="DM28" s="611"/>
      <c r="DN28" s="611"/>
      <c r="DO28" s="611"/>
      <c r="DP28" s="611"/>
      <c r="DQ28" s="611"/>
      <c r="DR28" s="611"/>
      <c r="DS28" s="611"/>
      <c r="DT28" s="611"/>
      <c r="DU28" s="611"/>
      <c r="DV28" s="612"/>
      <c r="DW28" s="615">
        <v>9.1</v>
      </c>
      <c r="DX28" s="641"/>
      <c r="DY28" s="641"/>
      <c r="DZ28" s="641"/>
      <c r="EA28" s="641"/>
      <c r="EB28" s="641"/>
      <c r="EC28" s="642"/>
    </row>
    <row r="29" spans="2:133" ht="11.25" customHeight="1" x14ac:dyDescent="0.2">
      <c r="B29" s="607" t="s">
        <v>291</v>
      </c>
      <c r="C29" s="608"/>
      <c r="D29" s="608"/>
      <c r="E29" s="608"/>
      <c r="F29" s="608"/>
      <c r="G29" s="608"/>
      <c r="H29" s="608"/>
      <c r="I29" s="608"/>
      <c r="J29" s="608"/>
      <c r="K29" s="608"/>
      <c r="L29" s="608"/>
      <c r="M29" s="608"/>
      <c r="N29" s="608"/>
      <c r="O29" s="608"/>
      <c r="P29" s="608"/>
      <c r="Q29" s="609"/>
      <c r="R29" s="610">
        <v>61706</v>
      </c>
      <c r="S29" s="611"/>
      <c r="T29" s="611"/>
      <c r="U29" s="611"/>
      <c r="V29" s="611"/>
      <c r="W29" s="611"/>
      <c r="X29" s="611"/>
      <c r="Y29" s="612"/>
      <c r="Z29" s="613">
        <v>0.4</v>
      </c>
      <c r="AA29" s="613"/>
      <c r="AB29" s="613"/>
      <c r="AC29" s="613"/>
      <c r="AD29" s="614">
        <v>437</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903124</v>
      </c>
      <c r="CS29" s="643"/>
      <c r="CT29" s="643"/>
      <c r="CU29" s="643"/>
      <c r="CV29" s="643"/>
      <c r="CW29" s="643"/>
      <c r="CX29" s="643"/>
      <c r="CY29" s="644"/>
      <c r="CZ29" s="615">
        <v>5.5</v>
      </c>
      <c r="DA29" s="641"/>
      <c r="DB29" s="641"/>
      <c r="DC29" s="645"/>
      <c r="DD29" s="619">
        <v>903124</v>
      </c>
      <c r="DE29" s="643"/>
      <c r="DF29" s="643"/>
      <c r="DG29" s="643"/>
      <c r="DH29" s="643"/>
      <c r="DI29" s="643"/>
      <c r="DJ29" s="643"/>
      <c r="DK29" s="644"/>
      <c r="DL29" s="619">
        <v>903124</v>
      </c>
      <c r="DM29" s="643"/>
      <c r="DN29" s="643"/>
      <c r="DO29" s="643"/>
      <c r="DP29" s="643"/>
      <c r="DQ29" s="643"/>
      <c r="DR29" s="643"/>
      <c r="DS29" s="643"/>
      <c r="DT29" s="643"/>
      <c r="DU29" s="643"/>
      <c r="DV29" s="644"/>
      <c r="DW29" s="615">
        <v>9.1</v>
      </c>
      <c r="DX29" s="641"/>
      <c r="DY29" s="641"/>
      <c r="DZ29" s="641"/>
      <c r="EA29" s="641"/>
      <c r="EB29" s="641"/>
      <c r="EC29" s="642"/>
    </row>
    <row r="30" spans="2:133" ht="11.25" customHeight="1" x14ac:dyDescent="0.2">
      <c r="B30" s="607" t="s">
        <v>293</v>
      </c>
      <c r="C30" s="608"/>
      <c r="D30" s="608"/>
      <c r="E30" s="608"/>
      <c r="F30" s="608"/>
      <c r="G30" s="608"/>
      <c r="H30" s="608"/>
      <c r="I30" s="608"/>
      <c r="J30" s="608"/>
      <c r="K30" s="608"/>
      <c r="L30" s="608"/>
      <c r="M30" s="608"/>
      <c r="N30" s="608"/>
      <c r="O30" s="608"/>
      <c r="P30" s="608"/>
      <c r="Q30" s="609"/>
      <c r="R30" s="610">
        <v>2761219</v>
      </c>
      <c r="S30" s="611"/>
      <c r="T30" s="611"/>
      <c r="U30" s="611"/>
      <c r="V30" s="611"/>
      <c r="W30" s="611"/>
      <c r="X30" s="611"/>
      <c r="Y30" s="612"/>
      <c r="Z30" s="613">
        <v>16</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875325</v>
      </c>
      <c r="CS30" s="611"/>
      <c r="CT30" s="611"/>
      <c r="CU30" s="611"/>
      <c r="CV30" s="611"/>
      <c r="CW30" s="611"/>
      <c r="CX30" s="611"/>
      <c r="CY30" s="612"/>
      <c r="CZ30" s="615">
        <v>5.4</v>
      </c>
      <c r="DA30" s="641"/>
      <c r="DB30" s="641"/>
      <c r="DC30" s="645"/>
      <c r="DD30" s="619">
        <v>875325</v>
      </c>
      <c r="DE30" s="611"/>
      <c r="DF30" s="611"/>
      <c r="DG30" s="611"/>
      <c r="DH30" s="611"/>
      <c r="DI30" s="611"/>
      <c r="DJ30" s="611"/>
      <c r="DK30" s="612"/>
      <c r="DL30" s="619">
        <v>875325</v>
      </c>
      <c r="DM30" s="611"/>
      <c r="DN30" s="611"/>
      <c r="DO30" s="611"/>
      <c r="DP30" s="611"/>
      <c r="DQ30" s="611"/>
      <c r="DR30" s="611"/>
      <c r="DS30" s="611"/>
      <c r="DT30" s="611"/>
      <c r="DU30" s="611"/>
      <c r="DV30" s="612"/>
      <c r="DW30" s="615">
        <v>8.8000000000000007</v>
      </c>
      <c r="DX30" s="641"/>
      <c r="DY30" s="641"/>
      <c r="DZ30" s="641"/>
      <c r="EA30" s="641"/>
      <c r="EB30" s="641"/>
      <c r="EC30" s="642"/>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99.6</v>
      </c>
      <c r="BH31" s="654"/>
      <c r="BI31" s="654"/>
      <c r="BJ31" s="654"/>
      <c r="BK31" s="654"/>
      <c r="BL31" s="654"/>
      <c r="BM31" s="605">
        <v>99</v>
      </c>
      <c r="BN31" s="654"/>
      <c r="BO31" s="654"/>
      <c r="BP31" s="654"/>
      <c r="BQ31" s="655"/>
      <c r="BR31" s="666">
        <v>99.5</v>
      </c>
      <c r="BS31" s="654"/>
      <c r="BT31" s="654"/>
      <c r="BU31" s="654"/>
      <c r="BV31" s="654"/>
      <c r="BW31" s="654"/>
      <c r="BX31" s="605">
        <v>98.9</v>
      </c>
      <c r="BY31" s="654"/>
      <c r="BZ31" s="654"/>
      <c r="CA31" s="654"/>
      <c r="CB31" s="655"/>
      <c r="CD31" s="648"/>
      <c r="CE31" s="649"/>
      <c r="CF31" s="607" t="s">
        <v>300</v>
      </c>
      <c r="CG31" s="608"/>
      <c r="CH31" s="608"/>
      <c r="CI31" s="608"/>
      <c r="CJ31" s="608"/>
      <c r="CK31" s="608"/>
      <c r="CL31" s="608"/>
      <c r="CM31" s="608"/>
      <c r="CN31" s="608"/>
      <c r="CO31" s="608"/>
      <c r="CP31" s="608"/>
      <c r="CQ31" s="609"/>
      <c r="CR31" s="610">
        <v>27799</v>
      </c>
      <c r="CS31" s="643"/>
      <c r="CT31" s="643"/>
      <c r="CU31" s="643"/>
      <c r="CV31" s="643"/>
      <c r="CW31" s="643"/>
      <c r="CX31" s="643"/>
      <c r="CY31" s="644"/>
      <c r="CZ31" s="615">
        <v>0.2</v>
      </c>
      <c r="DA31" s="641"/>
      <c r="DB31" s="641"/>
      <c r="DC31" s="645"/>
      <c r="DD31" s="619">
        <v>27799</v>
      </c>
      <c r="DE31" s="643"/>
      <c r="DF31" s="643"/>
      <c r="DG31" s="643"/>
      <c r="DH31" s="643"/>
      <c r="DI31" s="643"/>
      <c r="DJ31" s="643"/>
      <c r="DK31" s="644"/>
      <c r="DL31" s="619">
        <v>27799</v>
      </c>
      <c r="DM31" s="643"/>
      <c r="DN31" s="643"/>
      <c r="DO31" s="643"/>
      <c r="DP31" s="643"/>
      <c r="DQ31" s="643"/>
      <c r="DR31" s="643"/>
      <c r="DS31" s="643"/>
      <c r="DT31" s="643"/>
      <c r="DU31" s="643"/>
      <c r="DV31" s="644"/>
      <c r="DW31" s="615">
        <v>0.3</v>
      </c>
      <c r="DX31" s="641"/>
      <c r="DY31" s="641"/>
      <c r="DZ31" s="641"/>
      <c r="EA31" s="641"/>
      <c r="EB31" s="641"/>
      <c r="EC31" s="642"/>
    </row>
    <row r="32" spans="2:133" ht="11.25" customHeight="1" x14ac:dyDescent="0.2">
      <c r="B32" s="607" t="s">
        <v>301</v>
      </c>
      <c r="C32" s="608"/>
      <c r="D32" s="608"/>
      <c r="E32" s="608"/>
      <c r="F32" s="608"/>
      <c r="G32" s="608"/>
      <c r="H32" s="608"/>
      <c r="I32" s="608"/>
      <c r="J32" s="608"/>
      <c r="K32" s="608"/>
      <c r="L32" s="608"/>
      <c r="M32" s="608"/>
      <c r="N32" s="608"/>
      <c r="O32" s="608"/>
      <c r="P32" s="608"/>
      <c r="Q32" s="609"/>
      <c r="R32" s="610">
        <v>1252170</v>
      </c>
      <c r="S32" s="611"/>
      <c r="T32" s="611"/>
      <c r="U32" s="611"/>
      <c r="V32" s="611"/>
      <c r="W32" s="611"/>
      <c r="X32" s="611"/>
      <c r="Y32" s="612"/>
      <c r="Z32" s="613">
        <v>7.3</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99.5</v>
      </c>
      <c r="BH32" s="643"/>
      <c r="BI32" s="643"/>
      <c r="BJ32" s="643"/>
      <c r="BK32" s="643"/>
      <c r="BL32" s="643"/>
      <c r="BM32" s="616">
        <v>98.5</v>
      </c>
      <c r="BN32" s="643"/>
      <c r="BO32" s="643"/>
      <c r="BP32" s="643"/>
      <c r="BQ32" s="665"/>
      <c r="BR32" s="667">
        <v>99.3</v>
      </c>
      <c r="BS32" s="643"/>
      <c r="BT32" s="643"/>
      <c r="BU32" s="643"/>
      <c r="BV32" s="643"/>
      <c r="BW32" s="643"/>
      <c r="BX32" s="616">
        <v>98.4</v>
      </c>
      <c r="BY32" s="643"/>
      <c r="BZ32" s="643"/>
      <c r="CA32" s="643"/>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1"/>
      <c r="DB32" s="641"/>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1"/>
      <c r="DY32" s="641"/>
      <c r="DZ32" s="641"/>
      <c r="EA32" s="641"/>
      <c r="EB32" s="641"/>
      <c r="EC32" s="642"/>
    </row>
    <row r="33" spans="2:133" ht="11.25" customHeight="1" x14ac:dyDescent="0.2">
      <c r="B33" s="607" t="s">
        <v>305</v>
      </c>
      <c r="C33" s="608"/>
      <c r="D33" s="608"/>
      <c r="E33" s="608"/>
      <c r="F33" s="608"/>
      <c r="G33" s="608"/>
      <c r="H33" s="608"/>
      <c r="I33" s="608"/>
      <c r="J33" s="608"/>
      <c r="K33" s="608"/>
      <c r="L33" s="608"/>
      <c r="M33" s="608"/>
      <c r="N33" s="608"/>
      <c r="O33" s="608"/>
      <c r="P33" s="608"/>
      <c r="Q33" s="609"/>
      <c r="R33" s="610">
        <v>10761</v>
      </c>
      <c r="S33" s="611"/>
      <c r="T33" s="611"/>
      <c r="U33" s="611"/>
      <c r="V33" s="611"/>
      <c r="W33" s="611"/>
      <c r="X33" s="611"/>
      <c r="Y33" s="612"/>
      <c r="Z33" s="613">
        <v>0.1</v>
      </c>
      <c r="AA33" s="613"/>
      <c r="AB33" s="613"/>
      <c r="AC33" s="613"/>
      <c r="AD33" s="614">
        <v>725</v>
      </c>
      <c r="AE33" s="614"/>
      <c r="AF33" s="614"/>
      <c r="AG33" s="614"/>
      <c r="AH33" s="614"/>
      <c r="AI33" s="614"/>
      <c r="AJ33" s="614"/>
      <c r="AK33" s="614"/>
      <c r="AL33" s="615">
        <v>0</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99.6</v>
      </c>
      <c r="BH33" s="669"/>
      <c r="BI33" s="669"/>
      <c r="BJ33" s="669"/>
      <c r="BK33" s="669"/>
      <c r="BL33" s="669"/>
      <c r="BM33" s="670">
        <v>99.4</v>
      </c>
      <c r="BN33" s="669"/>
      <c r="BO33" s="669"/>
      <c r="BP33" s="669"/>
      <c r="BQ33" s="671"/>
      <c r="BR33" s="668">
        <v>99.7</v>
      </c>
      <c r="BS33" s="669"/>
      <c r="BT33" s="669"/>
      <c r="BU33" s="669"/>
      <c r="BV33" s="669"/>
      <c r="BW33" s="669"/>
      <c r="BX33" s="670">
        <v>99.4</v>
      </c>
      <c r="BY33" s="669"/>
      <c r="BZ33" s="669"/>
      <c r="CA33" s="669"/>
      <c r="CB33" s="671"/>
      <c r="CD33" s="607" t="s">
        <v>307</v>
      </c>
      <c r="CE33" s="608"/>
      <c r="CF33" s="608"/>
      <c r="CG33" s="608"/>
      <c r="CH33" s="608"/>
      <c r="CI33" s="608"/>
      <c r="CJ33" s="608"/>
      <c r="CK33" s="608"/>
      <c r="CL33" s="608"/>
      <c r="CM33" s="608"/>
      <c r="CN33" s="608"/>
      <c r="CO33" s="608"/>
      <c r="CP33" s="608"/>
      <c r="CQ33" s="609"/>
      <c r="CR33" s="610">
        <v>6677804</v>
      </c>
      <c r="CS33" s="643"/>
      <c r="CT33" s="643"/>
      <c r="CU33" s="643"/>
      <c r="CV33" s="643"/>
      <c r="CW33" s="643"/>
      <c r="CX33" s="643"/>
      <c r="CY33" s="644"/>
      <c r="CZ33" s="615">
        <v>40.799999999999997</v>
      </c>
      <c r="DA33" s="641"/>
      <c r="DB33" s="641"/>
      <c r="DC33" s="645"/>
      <c r="DD33" s="619">
        <v>5620561</v>
      </c>
      <c r="DE33" s="643"/>
      <c r="DF33" s="643"/>
      <c r="DG33" s="643"/>
      <c r="DH33" s="643"/>
      <c r="DI33" s="643"/>
      <c r="DJ33" s="643"/>
      <c r="DK33" s="644"/>
      <c r="DL33" s="619">
        <v>4518311</v>
      </c>
      <c r="DM33" s="643"/>
      <c r="DN33" s="643"/>
      <c r="DO33" s="643"/>
      <c r="DP33" s="643"/>
      <c r="DQ33" s="643"/>
      <c r="DR33" s="643"/>
      <c r="DS33" s="643"/>
      <c r="DT33" s="643"/>
      <c r="DU33" s="643"/>
      <c r="DV33" s="644"/>
      <c r="DW33" s="615">
        <v>45.6</v>
      </c>
      <c r="DX33" s="641"/>
      <c r="DY33" s="641"/>
      <c r="DZ33" s="641"/>
      <c r="EA33" s="641"/>
      <c r="EB33" s="641"/>
      <c r="EC33" s="642"/>
    </row>
    <row r="34" spans="2:133" ht="11.25" customHeight="1" x14ac:dyDescent="0.2">
      <c r="B34" s="607" t="s">
        <v>308</v>
      </c>
      <c r="C34" s="608"/>
      <c r="D34" s="608"/>
      <c r="E34" s="608"/>
      <c r="F34" s="608"/>
      <c r="G34" s="608"/>
      <c r="H34" s="608"/>
      <c r="I34" s="608"/>
      <c r="J34" s="608"/>
      <c r="K34" s="608"/>
      <c r="L34" s="608"/>
      <c r="M34" s="608"/>
      <c r="N34" s="608"/>
      <c r="O34" s="608"/>
      <c r="P34" s="608"/>
      <c r="Q34" s="609"/>
      <c r="R34" s="610">
        <v>144414</v>
      </c>
      <c r="S34" s="611"/>
      <c r="T34" s="611"/>
      <c r="U34" s="611"/>
      <c r="V34" s="611"/>
      <c r="W34" s="611"/>
      <c r="X34" s="611"/>
      <c r="Y34" s="612"/>
      <c r="Z34" s="613">
        <v>0.8</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3097897</v>
      </c>
      <c r="CS34" s="611"/>
      <c r="CT34" s="611"/>
      <c r="CU34" s="611"/>
      <c r="CV34" s="611"/>
      <c r="CW34" s="611"/>
      <c r="CX34" s="611"/>
      <c r="CY34" s="612"/>
      <c r="CZ34" s="615">
        <v>18.899999999999999</v>
      </c>
      <c r="DA34" s="641"/>
      <c r="DB34" s="641"/>
      <c r="DC34" s="645"/>
      <c r="DD34" s="619">
        <v>2629813</v>
      </c>
      <c r="DE34" s="611"/>
      <c r="DF34" s="611"/>
      <c r="DG34" s="611"/>
      <c r="DH34" s="611"/>
      <c r="DI34" s="611"/>
      <c r="DJ34" s="611"/>
      <c r="DK34" s="612"/>
      <c r="DL34" s="619">
        <v>2376647</v>
      </c>
      <c r="DM34" s="611"/>
      <c r="DN34" s="611"/>
      <c r="DO34" s="611"/>
      <c r="DP34" s="611"/>
      <c r="DQ34" s="611"/>
      <c r="DR34" s="611"/>
      <c r="DS34" s="611"/>
      <c r="DT34" s="611"/>
      <c r="DU34" s="611"/>
      <c r="DV34" s="612"/>
      <c r="DW34" s="615">
        <v>24</v>
      </c>
      <c r="DX34" s="641"/>
      <c r="DY34" s="641"/>
      <c r="DZ34" s="641"/>
      <c r="EA34" s="641"/>
      <c r="EB34" s="641"/>
      <c r="EC34" s="642"/>
    </row>
    <row r="35" spans="2:133" ht="11.25" customHeight="1" x14ac:dyDescent="0.2">
      <c r="B35" s="607" t="s">
        <v>310</v>
      </c>
      <c r="C35" s="608"/>
      <c r="D35" s="608"/>
      <c r="E35" s="608"/>
      <c r="F35" s="608"/>
      <c r="G35" s="608"/>
      <c r="H35" s="608"/>
      <c r="I35" s="608"/>
      <c r="J35" s="608"/>
      <c r="K35" s="608"/>
      <c r="L35" s="608"/>
      <c r="M35" s="608"/>
      <c r="N35" s="608"/>
      <c r="O35" s="608"/>
      <c r="P35" s="608"/>
      <c r="Q35" s="609"/>
      <c r="R35" s="610">
        <v>1054472</v>
      </c>
      <c r="S35" s="611"/>
      <c r="T35" s="611"/>
      <c r="U35" s="611"/>
      <c r="V35" s="611"/>
      <c r="W35" s="611"/>
      <c r="X35" s="611"/>
      <c r="Y35" s="612"/>
      <c r="Z35" s="613">
        <v>6.1</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21301</v>
      </c>
      <c r="CS35" s="643"/>
      <c r="CT35" s="643"/>
      <c r="CU35" s="643"/>
      <c r="CV35" s="643"/>
      <c r="CW35" s="643"/>
      <c r="CX35" s="643"/>
      <c r="CY35" s="644"/>
      <c r="CZ35" s="615">
        <v>0.1</v>
      </c>
      <c r="DA35" s="641"/>
      <c r="DB35" s="641"/>
      <c r="DC35" s="645"/>
      <c r="DD35" s="619">
        <v>21222</v>
      </c>
      <c r="DE35" s="643"/>
      <c r="DF35" s="643"/>
      <c r="DG35" s="643"/>
      <c r="DH35" s="643"/>
      <c r="DI35" s="643"/>
      <c r="DJ35" s="643"/>
      <c r="DK35" s="644"/>
      <c r="DL35" s="619">
        <v>20584</v>
      </c>
      <c r="DM35" s="643"/>
      <c r="DN35" s="643"/>
      <c r="DO35" s="643"/>
      <c r="DP35" s="643"/>
      <c r="DQ35" s="643"/>
      <c r="DR35" s="643"/>
      <c r="DS35" s="643"/>
      <c r="DT35" s="643"/>
      <c r="DU35" s="643"/>
      <c r="DV35" s="644"/>
      <c r="DW35" s="615">
        <v>0.2</v>
      </c>
      <c r="DX35" s="641"/>
      <c r="DY35" s="641"/>
      <c r="DZ35" s="641"/>
      <c r="EA35" s="641"/>
      <c r="EB35" s="641"/>
      <c r="EC35" s="642"/>
    </row>
    <row r="36" spans="2:133" ht="11.25" customHeight="1" x14ac:dyDescent="0.2">
      <c r="B36" s="607" t="s">
        <v>314</v>
      </c>
      <c r="C36" s="608"/>
      <c r="D36" s="608"/>
      <c r="E36" s="608"/>
      <c r="F36" s="608"/>
      <c r="G36" s="608"/>
      <c r="H36" s="608"/>
      <c r="I36" s="608"/>
      <c r="J36" s="608"/>
      <c r="K36" s="608"/>
      <c r="L36" s="608"/>
      <c r="M36" s="608"/>
      <c r="N36" s="608"/>
      <c r="O36" s="608"/>
      <c r="P36" s="608"/>
      <c r="Q36" s="609"/>
      <c r="R36" s="610">
        <v>135352</v>
      </c>
      <c r="S36" s="611"/>
      <c r="T36" s="611"/>
      <c r="U36" s="611"/>
      <c r="V36" s="611"/>
      <c r="W36" s="611"/>
      <c r="X36" s="611"/>
      <c r="Y36" s="612"/>
      <c r="Z36" s="613">
        <v>0.8</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1576993</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56539</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2020730</v>
      </c>
      <c r="CS36" s="611"/>
      <c r="CT36" s="611"/>
      <c r="CU36" s="611"/>
      <c r="CV36" s="611"/>
      <c r="CW36" s="611"/>
      <c r="CX36" s="611"/>
      <c r="CY36" s="612"/>
      <c r="CZ36" s="615">
        <v>12.4</v>
      </c>
      <c r="DA36" s="641"/>
      <c r="DB36" s="641"/>
      <c r="DC36" s="645"/>
      <c r="DD36" s="619">
        <v>1707371</v>
      </c>
      <c r="DE36" s="611"/>
      <c r="DF36" s="611"/>
      <c r="DG36" s="611"/>
      <c r="DH36" s="611"/>
      <c r="DI36" s="611"/>
      <c r="DJ36" s="611"/>
      <c r="DK36" s="612"/>
      <c r="DL36" s="619">
        <v>1313660</v>
      </c>
      <c r="DM36" s="611"/>
      <c r="DN36" s="611"/>
      <c r="DO36" s="611"/>
      <c r="DP36" s="611"/>
      <c r="DQ36" s="611"/>
      <c r="DR36" s="611"/>
      <c r="DS36" s="611"/>
      <c r="DT36" s="611"/>
      <c r="DU36" s="611"/>
      <c r="DV36" s="612"/>
      <c r="DW36" s="615">
        <v>13.2</v>
      </c>
      <c r="DX36" s="641"/>
      <c r="DY36" s="641"/>
      <c r="DZ36" s="641"/>
      <c r="EA36" s="641"/>
      <c r="EB36" s="641"/>
      <c r="EC36" s="642"/>
    </row>
    <row r="37" spans="2:133" ht="11.25" customHeight="1" x14ac:dyDescent="0.2">
      <c r="B37" s="607" t="s">
        <v>318</v>
      </c>
      <c r="C37" s="608"/>
      <c r="D37" s="608"/>
      <c r="E37" s="608"/>
      <c r="F37" s="608"/>
      <c r="G37" s="608"/>
      <c r="H37" s="608"/>
      <c r="I37" s="608"/>
      <c r="J37" s="608"/>
      <c r="K37" s="608"/>
      <c r="L37" s="608"/>
      <c r="M37" s="608"/>
      <c r="N37" s="608"/>
      <c r="O37" s="608"/>
      <c r="P37" s="608"/>
      <c r="Q37" s="609"/>
      <c r="R37" s="610">
        <v>511839</v>
      </c>
      <c r="S37" s="611"/>
      <c r="T37" s="611"/>
      <c r="U37" s="611"/>
      <c r="V37" s="611"/>
      <c r="W37" s="611"/>
      <c r="X37" s="611"/>
      <c r="Y37" s="612"/>
      <c r="Z37" s="613">
        <v>3</v>
      </c>
      <c r="AA37" s="613"/>
      <c r="AB37" s="613"/>
      <c r="AC37" s="613"/>
      <c r="AD37" s="614">
        <v>49534</v>
      </c>
      <c r="AE37" s="614"/>
      <c r="AF37" s="614"/>
      <c r="AG37" s="614"/>
      <c r="AH37" s="614"/>
      <c r="AI37" s="614"/>
      <c r="AJ37" s="614"/>
      <c r="AK37" s="614"/>
      <c r="AL37" s="615">
        <v>0.5</v>
      </c>
      <c r="AM37" s="616"/>
      <c r="AN37" s="616"/>
      <c r="AO37" s="617"/>
      <c r="AQ37" s="673" t="s">
        <v>319</v>
      </c>
      <c r="AR37" s="674"/>
      <c r="AS37" s="674"/>
      <c r="AT37" s="674"/>
      <c r="AU37" s="674"/>
      <c r="AV37" s="674"/>
      <c r="AW37" s="674"/>
      <c r="AX37" s="674"/>
      <c r="AY37" s="675"/>
      <c r="AZ37" s="610">
        <v>269911</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-117968</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1006634</v>
      </c>
      <c r="CS37" s="643"/>
      <c r="CT37" s="643"/>
      <c r="CU37" s="643"/>
      <c r="CV37" s="643"/>
      <c r="CW37" s="643"/>
      <c r="CX37" s="643"/>
      <c r="CY37" s="644"/>
      <c r="CZ37" s="615">
        <v>6.2</v>
      </c>
      <c r="DA37" s="641"/>
      <c r="DB37" s="641"/>
      <c r="DC37" s="645"/>
      <c r="DD37" s="619">
        <v>960710</v>
      </c>
      <c r="DE37" s="643"/>
      <c r="DF37" s="643"/>
      <c r="DG37" s="643"/>
      <c r="DH37" s="643"/>
      <c r="DI37" s="643"/>
      <c r="DJ37" s="643"/>
      <c r="DK37" s="644"/>
      <c r="DL37" s="619">
        <v>810664</v>
      </c>
      <c r="DM37" s="643"/>
      <c r="DN37" s="643"/>
      <c r="DO37" s="643"/>
      <c r="DP37" s="643"/>
      <c r="DQ37" s="643"/>
      <c r="DR37" s="643"/>
      <c r="DS37" s="643"/>
      <c r="DT37" s="643"/>
      <c r="DU37" s="643"/>
      <c r="DV37" s="644"/>
      <c r="DW37" s="615">
        <v>8.1999999999999993</v>
      </c>
      <c r="DX37" s="641"/>
      <c r="DY37" s="641"/>
      <c r="DZ37" s="641"/>
      <c r="EA37" s="641"/>
      <c r="EB37" s="641"/>
      <c r="EC37" s="642"/>
    </row>
    <row r="38" spans="2:133" ht="11.25" customHeight="1" x14ac:dyDescent="0.2">
      <c r="B38" s="607" t="s">
        <v>322</v>
      </c>
      <c r="C38" s="608"/>
      <c r="D38" s="608"/>
      <c r="E38" s="608"/>
      <c r="F38" s="608"/>
      <c r="G38" s="608"/>
      <c r="H38" s="608"/>
      <c r="I38" s="608"/>
      <c r="J38" s="608"/>
      <c r="K38" s="608"/>
      <c r="L38" s="608"/>
      <c r="M38" s="608"/>
      <c r="N38" s="608"/>
      <c r="O38" s="608"/>
      <c r="P38" s="608"/>
      <c r="Q38" s="609"/>
      <c r="R38" s="610">
        <v>788800</v>
      </c>
      <c r="S38" s="611"/>
      <c r="T38" s="611"/>
      <c r="U38" s="611"/>
      <c r="V38" s="611"/>
      <c r="W38" s="611"/>
      <c r="X38" s="611"/>
      <c r="Y38" s="612"/>
      <c r="Z38" s="613">
        <v>4.5999999999999996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2547</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4056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1307082</v>
      </c>
      <c r="CS38" s="611"/>
      <c r="CT38" s="611"/>
      <c r="CU38" s="611"/>
      <c r="CV38" s="611"/>
      <c r="CW38" s="611"/>
      <c r="CX38" s="611"/>
      <c r="CY38" s="612"/>
      <c r="CZ38" s="615">
        <v>8</v>
      </c>
      <c r="DA38" s="641"/>
      <c r="DB38" s="641"/>
      <c r="DC38" s="645"/>
      <c r="DD38" s="619">
        <v>1086425</v>
      </c>
      <c r="DE38" s="611"/>
      <c r="DF38" s="611"/>
      <c r="DG38" s="611"/>
      <c r="DH38" s="611"/>
      <c r="DI38" s="611"/>
      <c r="DJ38" s="611"/>
      <c r="DK38" s="612"/>
      <c r="DL38" s="619">
        <v>807420</v>
      </c>
      <c r="DM38" s="611"/>
      <c r="DN38" s="611"/>
      <c r="DO38" s="611"/>
      <c r="DP38" s="611"/>
      <c r="DQ38" s="611"/>
      <c r="DR38" s="611"/>
      <c r="DS38" s="611"/>
      <c r="DT38" s="611"/>
      <c r="DU38" s="611"/>
      <c r="DV38" s="612"/>
      <c r="DW38" s="615">
        <v>8.1</v>
      </c>
      <c r="DX38" s="641"/>
      <c r="DY38" s="641"/>
      <c r="DZ38" s="641"/>
      <c r="EA38" s="641"/>
      <c r="EB38" s="641"/>
      <c r="EC38" s="642"/>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6142</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67927</v>
      </c>
      <c r="CS39" s="643"/>
      <c r="CT39" s="643"/>
      <c r="CU39" s="643"/>
      <c r="CV39" s="643"/>
      <c r="CW39" s="643"/>
      <c r="CX39" s="643"/>
      <c r="CY39" s="644"/>
      <c r="CZ39" s="615">
        <v>0.4</v>
      </c>
      <c r="DA39" s="641"/>
      <c r="DB39" s="641"/>
      <c r="DC39" s="645"/>
      <c r="DD39" s="619">
        <v>62863</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2">
      <c r="B40" s="607" t="s">
        <v>330</v>
      </c>
      <c r="C40" s="608"/>
      <c r="D40" s="608"/>
      <c r="E40" s="608"/>
      <c r="F40" s="608"/>
      <c r="G40" s="608"/>
      <c r="H40" s="608"/>
      <c r="I40" s="608"/>
      <c r="J40" s="608"/>
      <c r="K40" s="608"/>
      <c r="L40" s="608"/>
      <c r="M40" s="608"/>
      <c r="N40" s="608"/>
      <c r="O40" s="608"/>
      <c r="P40" s="608"/>
      <c r="Q40" s="609"/>
      <c r="R40" s="610">
        <v>42000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65"/>
      <c r="BG40" s="658" t="s">
        <v>332</v>
      </c>
      <c r="BH40" s="659"/>
      <c r="BI40" s="659"/>
      <c r="BJ40" s="659"/>
      <c r="BK40" s="659"/>
      <c r="BL40" s="202"/>
      <c r="BM40" s="608" t="s">
        <v>333</v>
      </c>
      <c r="BN40" s="608"/>
      <c r="BO40" s="608"/>
      <c r="BP40" s="608"/>
      <c r="BQ40" s="608"/>
      <c r="BR40" s="608"/>
      <c r="BS40" s="608"/>
      <c r="BT40" s="608"/>
      <c r="BU40" s="609"/>
      <c r="BV40" s="610">
        <v>120</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162867</v>
      </c>
      <c r="CS40" s="611"/>
      <c r="CT40" s="611"/>
      <c r="CU40" s="611"/>
      <c r="CV40" s="611"/>
      <c r="CW40" s="611"/>
      <c r="CX40" s="611"/>
      <c r="CY40" s="612"/>
      <c r="CZ40" s="615">
        <v>1</v>
      </c>
      <c r="DA40" s="641"/>
      <c r="DB40" s="641"/>
      <c r="DC40" s="645"/>
      <c r="DD40" s="619">
        <v>112867</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1"/>
      <c r="DY40" s="641"/>
      <c r="DZ40" s="641"/>
      <c r="EA40" s="641"/>
      <c r="EB40" s="641"/>
      <c r="EC40" s="642"/>
    </row>
    <row r="41" spans="2:133" ht="11.25" customHeight="1" x14ac:dyDescent="0.2">
      <c r="B41" s="631" t="s">
        <v>335</v>
      </c>
      <c r="C41" s="632"/>
      <c r="D41" s="632"/>
      <c r="E41" s="632"/>
      <c r="F41" s="632"/>
      <c r="G41" s="632"/>
      <c r="H41" s="632"/>
      <c r="I41" s="632"/>
      <c r="J41" s="632"/>
      <c r="K41" s="632"/>
      <c r="L41" s="632"/>
      <c r="M41" s="632"/>
      <c r="N41" s="632"/>
      <c r="O41" s="632"/>
      <c r="P41" s="632"/>
      <c r="Q41" s="633"/>
      <c r="R41" s="682">
        <v>17241551</v>
      </c>
      <c r="S41" s="683"/>
      <c r="T41" s="683"/>
      <c r="U41" s="683"/>
      <c r="V41" s="683"/>
      <c r="W41" s="683"/>
      <c r="X41" s="683"/>
      <c r="Y41" s="687"/>
      <c r="Z41" s="688">
        <v>100</v>
      </c>
      <c r="AA41" s="688"/>
      <c r="AB41" s="688"/>
      <c r="AC41" s="688"/>
      <c r="AD41" s="689">
        <v>9873678</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365003</v>
      </c>
      <c r="BA41" s="611"/>
      <c r="BB41" s="611"/>
      <c r="BC41" s="611"/>
      <c r="BD41" s="643"/>
      <c r="BE41" s="643"/>
      <c r="BF41" s="665"/>
      <c r="BG41" s="658"/>
      <c r="BH41" s="659"/>
      <c r="BI41" s="659"/>
      <c r="BJ41" s="659"/>
      <c r="BK41" s="659"/>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939532</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403</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1469443</v>
      </c>
      <c r="CS42" s="643"/>
      <c r="CT42" s="643"/>
      <c r="CU42" s="643"/>
      <c r="CV42" s="643"/>
      <c r="CW42" s="643"/>
      <c r="CX42" s="643"/>
      <c r="CY42" s="644"/>
      <c r="CZ42" s="615">
        <v>9</v>
      </c>
      <c r="DA42" s="641"/>
      <c r="DB42" s="641"/>
      <c r="DC42" s="645"/>
      <c r="DD42" s="619">
        <v>381716</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39408</v>
      </c>
      <c r="CS43" s="643"/>
      <c r="CT43" s="643"/>
      <c r="CU43" s="643"/>
      <c r="CV43" s="643"/>
      <c r="CW43" s="643"/>
      <c r="CX43" s="643"/>
      <c r="CY43" s="644"/>
      <c r="CZ43" s="615">
        <v>0.2</v>
      </c>
      <c r="DA43" s="641"/>
      <c r="DB43" s="641"/>
      <c r="DC43" s="645"/>
      <c r="DD43" s="619">
        <v>39408</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1469014</v>
      </c>
      <c r="CS44" s="611"/>
      <c r="CT44" s="611"/>
      <c r="CU44" s="611"/>
      <c r="CV44" s="611"/>
      <c r="CW44" s="611"/>
      <c r="CX44" s="611"/>
      <c r="CY44" s="612"/>
      <c r="CZ44" s="615">
        <v>9</v>
      </c>
      <c r="DA44" s="616"/>
      <c r="DB44" s="616"/>
      <c r="DC44" s="622"/>
      <c r="DD44" s="619">
        <v>381287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599576</v>
      </c>
      <c r="CS45" s="643"/>
      <c r="CT45" s="643"/>
      <c r="CU45" s="643"/>
      <c r="CV45" s="643"/>
      <c r="CW45" s="643"/>
      <c r="CX45" s="643"/>
      <c r="CY45" s="644"/>
      <c r="CZ45" s="615">
        <v>3.7</v>
      </c>
      <c r="DA45" s="641"/>
      <c r="DB45" s="641"/>
      <c r="DC45" s="645"/>
      <c r="DD45" s="619">
        <v>13160</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869438</v>
      </c>
      <c r="CS46" s="611"/>
      <c r="CT46" s="611"/>
      <c r="CU46" s="611"/>
      <c r="CV46" s="611"/>
      <c r="CW46" s="611"/>
      <c r="CX46" s="611"/>
      <c r="CY46" s="612"/>
      <c r="CZ46" s="615">
        <v>5.3</v>
      </c>
      <c r="DA46" s="616"/>
      <c r="DB46" s="616"/>
      <c r="DC46" s="622"/>
      <c r="DD46" s="619">
        <v>368127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v>429</v>
      </c>
      <c r="CS47" s="643"/>
      <c r="CT47" s="643"/>
      <c r="CU47" s="643"/>
      <c r="CV47" s="643"/>
      <c r="CW47" s="643"/>
      <c r="CX47" s="643"/>
      <c r="CY47" s="644"/>
      <c r="CZ47" s="615">
        <v>0</v>
      </c>
      <c r="DA47" s="641"/>
      <c r="DB47" s="641"/>
      <c r="DC47" s="645"/>
      <c r="DD47" s="619">
        <v>429</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16352380</v>
      </c>
      <c r="CS49" s="669"/>
      <c r="CT49" s="669"/>
      <c r="CU49" s="669"/>
      <c r="CV49" s="669"/>
      <c r="CW49" s="669"/>
      <c r="CX49" s="669"/>
      <c r="CY49" s="698"/>
      <c r="CZ49" s="690">
        <v>100</v>
      </c>
      <c r="DA49" s="699"/>
      <c r="DB49" s="699"/>
      <c r="DC49" s="700"/>
      <c r="DD49" s="701">
        <v>11577404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7Qr/RXy6yAGVvlmkMhhZnLafUaqKC17G2rpslRxoRWMnWOdKAhrZikQX9xOwPSTfYPO1p3NSkmfdxKpTlZxjSQ==" saltValue="BBRqhBEqx+pgiJlVH3GXg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17242</v>
      </c>
      <c r="R7" s="740"/>
      <c r="S7" s="740"/>
      <c r="T7" s="740"/>
      <c r="U7" s="740"/>
      <c r="V7" s="740">
        <v>16352</v>
      </c>
      <c r="W7" s="740"/>
      <c r="X7" s="740"/>
      <c r="Y7" s="740"/>
      <c r="Z7" s="740"/>
      <c r="AA7" s="740">
        <v>889</v>
      </c>
      <c r="AB7" s="740"/>
      <c r="AC7" s="740"/>
      <c r="AD7" s="740"/>
      <c r="AE7" s="741"/>
      <c r="AF7" s="742">
        <v>807</v>
      </c>
      <c r="AG7" s="743"/>
      <c r="AH7" s="743"/>
      <c r="AI7" s="743"/>
      <c r="AJ7" s="744"/>
      <c r="AK7" s="745">
        <v>1054</v>
      </c>
      <c r="AL7" s="746"/>
      <c r="AM7" s="746"/>
      <c r="AN7" s="746"/>
      <c r="AO7" s="746"/>
      <c r="AP7" s="746">
        <v>9820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553</v>
      </c>
      <c r="BT7" s="734"/>
      <c r="BU7" s="734"/>
      <c r="BV7" s="734"/>
      <c r="BW7" s="734"/>
      <c r="BX7" s="734"/>
      <c r="BY7" s="734"/>
      <c r="BZ7" s="734"/>
      <c r="CA7" s="734"/>
      <c r="CB7" s="734"/>
      <c r="CC7" s="734"/>
      <c r="CD7" s="734"/>
      <c r="CE7" s="734"/>
      <c r="CF7" s="734"/>
      <c r="CG7" s="749"/>
      <c r="CH7" s="730">
        <v>0</v>
      </c>
      <c r="CI7" s="731"/>
      <c r="CJ7" s="731"/>
      <c r="CK7" s="731"/>
      <c r="CL7" s="732"/>
      <c r="CM7" s="730">
        <v>30</v>
      </c>
      <c r="CN7" s="731"/>
      <c r="CO7" s="731"/>
      <c r="CP7" s="731"/>
      <c r="CQ7" s="732"/>
      <c r="CR7" s="730">
        <v>3</v>
      </c>
      <c r="CS7" s="731"/>
      <c r="CT7" s="731"/>
      <c r="CU7" s="731"/>
      <c r="CV7" s="732"/>
      <c r="CW7" s="730" t="s">
        <v>546</v>
      </c>
      <c r="CX7" s="731"/>
      <c r="CY7" s="731"/>
      <c r="CZ7" s="731"/>
      <c r="DA7" s="732"/>
      <c r="DB7" s="730" t="s">
        <v>546</v>
      </c>
      <c r="DC7" s="731"/>
      <c r="DD7" s="731"/>
      <c r="DE7" s="731"/>
      <c r="DF7" s="732"/>
      <c r="DG7" s="730">
        <v>6</v>
      </c>
      <c r="DH7" s="731"/>
      <c r="DI7" s="731"/>
      <c r="DJ7" s="731"/>
      <c r="DK7" s="732"/>
      <c r="DL7" s="730" t="s">
        <v>546</v>
      </c>
      <c r="DM7" s="731"/>
      <c r="DN7" s="731"/>
      <c r="DO7" s="731"/>
      <c r="DP7" s="732"/>
      <c r="DQ7" s="730" t="s">
        <v>546</v>
      </c>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554</v>
      </c>
      <c r="BT8" s="761"/>
      <c r="BU8" s="761"/>
      <c r="BV8" s="761"/>
      <c r="BW8" s="761"/>
      <c r="BX8" s="761"/>
      <c r="BY8" s="761"/>
      <c r="BZ8" s="761"/>
      <c r="CA8" s="761"/>
      <c r="CB8" s="761"/>
      <c r="CC8" s="761"/>
      <c r="CD8" s="761"/>
      <c r="CE8" s="761"/>
      <c r="CF8" s="761"/>
      <c r="CG8" s="762"/>
      <c r="CH8" s="763">
        <v>36</v>
      </c>
      <c r="CI8" s="764"/>
      <c r="CJ8" s="764"/>
      <c r="CK8" s="764"/>
      <c r="CL8" s="765"/>
      <c r="CM8" s="763">
        <v>194</v>
      </c>
      <c r="CN8" s="764"/>
      <c r="CO8" s="764"/>
      <c r="CP8" s="764"/>
      <c r="CQ8" s="765"/>
      <c r="CR8" s="763">
        <v>10</v>
      </c>
      <c r="CS8" s="764"/>
      <c r="CT8" s="764"/>
      <c r="CU8" s="764"/>
      <c r="CV8" s="765"/>
      <c r="CW8" s="763" t="s">
        <v>546</v>
      </c>
      <c r="CX8" s="764"/>
      <c r="CY8" s="764"/>
      <c r="CZ8" s="764"/>
      <c r="DA8" s="765"/>
      <c r="DB8" s="763" t="s">
        <v>546</v>
      </c>
      <c r="DC8" s="764"/>
      <c r="DD8" s="764"/>
      <c r="DE8" s="764"/>
      <c r="DF8" s="765"/>
      <c r="DG8" s="763" t="s">
        <v>546</v>
      </c>
      <c r="DH8" s="764"/>
      <c r="DI8" s="764"/>
      <c r="DJ8" s="764"/>
      <c r="DK8" s="765"/>
      <c r="DL8" s="763" t="s">
        <v>546</v>
      </c>
      <c r="DM8" s="764"/>
      <c r="DN8" s="764"/>
      <c r="DO8" s="764"/>
      <c r="DP8" s="765"/>
      <c r="DQ8" s="763" t="s">
        <v>546</v>
      </c>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376</v>
      </c>
      <c r="B23" s="776" t="s">
        <v>377</v>
      </c>
      <c r="C23" s="777"/>
      <c r="D23" s="777"/>
      <c r="E23" s="777"/>
      <c r="F23" s="777"/>
      <c r="G23" s="777"/>
      <c r="H23" s="777"/>
      <c r="I23" s="777"/>
      <c r="J23" s="777"/>
      <c r="K23" s="777"/>
      <c r="L23" s="777"/>
      <c r="M23" s="777"/>
      <c r="N23" s="777"/>
      <c r="O23" s="777"/>
      <c r="P23" s="778"/>
      <c r="Q23" s="779">
        <v>17242</v>
      </c>
      <c r="R23" s="780"/>
      <c r="S23" s="780"/>
      <c r="T23" s="780"/>
      <c r="U23" s="780"/>
      <c r="V23" s="780">
        <v>16352</v>
      </c>
      <c r="W23" s="780"/>
      <c r="X23" s="780"/>
      <c r="Y23" s="780"/>
      <c r="Z23" s="780"/>
      <c r="AA23" s="780">
        <v>889</v>
      </c>
      <c r="AB23" s="780"/>
      <c r="AC23" s="780"/>
      <c r="AD23" s="780"/>
      <c r="AE23" s="781"/>
      <c r="AF23" s="782">
        <v>807</v>
      </c>
      <c r="AG23" s="780"/>
      <c r="AH23" s="780"/>
      <c r="AI23" s="780"/>
      <c r="AJ23" s="783"/>
      <c r="AK23" s="784"/>
      <c r="AL23" s="785"/>
      <c r="AM23" s="785"/>
      <c r="AN23" s="785"/>
      <c r="AO23" s="785"/>
      <c r="AP23" s="780">
        <v>9820</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388</v>
      </c>
      <c r="C28" s="737"/>
      <c r="D28" s="737"/>
      <c r="E28" s="737"/>
      <c r="F28" s="737"/>
      <c r="G28" s="737"/>
      <c r="H28" s="737"/>
      <c r="I28" s="737"/>
      <c r="J28" s="737"/>
      <c r="K28" s="737"/>
      <c r="L28" s="737"/>
      <c r="M28" s="737"/>
      <c r="N28" s="737"/>
      <c r="O28" s="737"/>
      <c r="P28" s="738"/>
      <c r="Q28" s="809">
        <v>3716</v>
      </c>
      <c r="R28" s="810"/>
      <c r="S28" s="810"/>
      <c r="T28" s="810"/>
      <c r="U28" s="810"/>
      <c r="V28" s="810">
        <v>3659</v>
      </c>
      <c r="W28" s="810"/>
      <c r="X28" s="810"/>
      <c r="Y28" s="810"/>
      <c r="Z28" s="810"/>
      <c r="AA28" s="810">
        <v>57</v>
      </c>
      <c r="AB28" s="810"/>
      <c r="AC28" s="810"/>
      <c r="AD28" s="810"/>
      <c r="AE28" s="811"/>
      <c r="AF28" s="812">
        <v>57</v>
      </c>
      <c r="AG28" s="810"/>
      <c r="AH28" s="810"/>
      <c r="AI28" s="810"/>
      <c r="AJ28" s="813"/>
      <c r="AK28" s="814">
        <v>381</v>
      </c>
      <c r="AL28" s="815"/>
      <c r="AM28" s="815"/>
      <c r="AN28" s="815"/>
      <c r="AO28" s="815"/>
      <c r="AP28" s="815" t="s">
        <v>546</v>
      </c>
      <c r="AQ28" s="815"/>
      <c r="AR28" s="815"/>
      <c r="AS28" s="815"/>
      <c r="AT28" s="815"/>
      <c r="AU28" s="815" t="s">
        <v>546</v>
      </c>
      <c r="AV28" s="815"/>
      <c r="AW28" s="815"/>
      <c r="AX28" s="815"/>
      <c r="AY28" s="815"/>
      <c r="AZ28" s="816" t="s">
        <v>546</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389</v>
      </c>
      <c r="C29" s="768"/>
      <c r="D29" s="768"/>
      <c r="E29" s="768"/>
      <c r="F29" s="768"/>
      <c r="G29" s="768"/>
      <c r="H29" s="768"/>
      <c r="I29" s="768"/>
      <c r="J29" s="768"/>
      <c r="K29" s="768"/>
      <c r="L29" s="768"/>
      <c r="M29" s="768"/>
      <c r="N29" s="768"/>
      <c r="O29" s="768"/>
      <c r="P29" s="769"/>
      <c r="Q29" s="770">
        <v>130</v>
      </c>
      <c r="R29" s="771"/>
      <c r="S29" s="771"/>
      <c r="T29" s="771"/>
      <c r="U29" s="771"/>
      <c r="V29" s="771">
        <v>117</v>
      </c>
      <c r="W29" s="771"/>
      <c r="X29" s="771"/>
      <c r="Y29" s="771"/>
      <c r="Z29" s="771"/>
      <c r="AA29" s="771">
        <v>13</v>
      </c>
      <c r="AB29" s="771"/>
      <c r="AC29" s="771"/>
      <c r="AD29" s="771"/>
      <c r="AE29" s="772"/>
      <c r="AF29" s="773">
        <v>13</v>
      </c>
      <c r="AG29" s="774"/>
      <c r="AH29" s="774"/>
      <c r="AI29" s="774"/>
      <c r="AJ29" s="775"/>
      <c r="AK29" s="821">
        <v>32</v>
      </c>
      <c r="AL29" s="817"/>
      <c r="AM29" s="817"/>
      <c r="AN29" s="817"/>
      <c r="AO29" s="817"/>
      <c r="AP29" s="817" t="s">
        <v>546</v>
      </c>
      <c r="AQ29" s="817"/>
      <c r="AR29" s="817"/>
      <c r="AS29" s="817"/>
      <c r="AT29" s="817"/>
      <c r="AU29" s="817" t="s">
        <v>546</v>
      </c>
      <c r="AV29" s="817"/>
      <c r="AW29" s="817"/>
      <c r="AX29" s="817"/>
      <c r="AY29" s="817"/>
      <c r="AZ29" s="818" t="s">
        <v>546</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390</v>
      </c>
      <c r="C30" s="768"/>
      <c r="D30" s="768"/>
      <c r="E30" s="768"/>
      <c r="F30" s="768"/>
      <c r="G30" s="768"/>
      <c r="H30" s="768"/>
      <c r="I30" s="768"/>
      <c r="J30" s="768"/>
      <c r="K30" s="768"/>
      <c r="L30" s="768"/>
      <c r="M30" s="768"/>
      <c r="N30" s="768"/>
      <c r="O30" s="768"/>
      <c r="P30" s="769"/>
      <c r="Q30" s="770">
        <v>3040</v>
      </c>
      <c r="R30" s="771"/>
      <c r="S30" s="771"/>
      <c r="T30" s="771"/>
      <c r="U30" s="771"/>
      <c r="V30" s="771">
        <v>2908</v>
      </c>
      <c r="W30" s="771"/>
      <c r="X30" s="771"/>
      <c r="Y30" s="771"/>
      <c r="Z30" s="771"/>
      <c r="AA30" s="771">
        <v>132</v>
      </c>
      <c r="AB30" s="771"/>
      <c r="AC30" s="771"/>
      <c r="AD30" s="771"/>
      <c r="AE30" s="772"/>
      <c r="AF30" s="773">
        <v>132</v>
      </c>
      <c r="AG30" s="774"/>
      <c r="AH30" s="774"/>
      <c r="AI30" s="774"/>
      <c r="AJ30" s="775"/>
      <c r="AK30" s="821">
        <v>505</v>
      </c>
      <c r="AL30" s="817"/>
      <c r="AM30" s="817"/>
      <c r="AN30" s="817"/>
      <c r="AO30" s="817"/>
      <c r="AP30" s="817" t="s">
        <v>546</v>
      </c>
      <c r="AQ30" s="817"/>
      <c r="AR30" s="817"/>
      <c r="AS30" s="817"/>
      <c r="AT30" s="817"/>
      <c r="AU30" s="817" t="s">
        <v>546</v>
      </c>
      <c r="AV30" s="817"/>
      <c r="AW30" s="817"/>
      <c r="AX30" s="817"/>
      <c r="AY30" s="817"/>
      <c r="AZ30" s="818" t="s">
        <v>546</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391</v>
      </c>
      <c r="C31" s="768"/>
      <c r="D31" s="768"/>
      <c r="E31" s="768"/>
      <c r="F31" s="768"/>
      <c r="G31" s="768"/>
      <c r="H31" s="768"/>
      <c r="I31" s="768"/>
      <c r="J31" s="768"/>
      <c r="K31" s="768"/>
      <c r="L31" s="768"/>
      <c r="M31" s="768"/>
      <c r="N31" s="768"/>
      <c r="O31" s="768"/>
      <c r="P31" s="769"/>
      <c r="Q31" s="770">
        <v>785</v>
      </c>
      <c r="R31" s="771"/>
      <c r="S31" s="771"/>
      <c r="T31" s="771"/>
      <c r="U31" s="771"/>
      <c r="V31" s="771">
        <v>780</v>
      </c>
      <c r="W31" s="771"/>
      <c r="X31" s="771"/>
      <c r="Y31" s="771"/>
      <c r="Z31" s="771"/>
      <c r="AA31" s="771">
        <v>4</v>
      </c>
      <c r="AB31" s="771"/>
      <c r="AC31" s="771"/>
      <c r="AD31" s="771"/>
      <c r="AE31" s="772"/>
      <c r="AF31" s="773">
        <v>4</v>
      </c>
      <c r="AG31" s="774"/>
      <c r="AH31" s="774"/>
      <c r="AI31" s="774"/>
      <c r="AJ31" s="775"/>
      <c r="AK31" s="821">
        <v>106</v>
      </c>
      <c r="AL31" s="817"/>
      <c r="AM31" s="817"/>
      <c r="AN31" s="817"/>
      <c r="AO31" s="817"/>
      <c r="AP31" s="817" t="s">
        <v>546</v>
      </c>
      <c r="AQ31" s="817"/>
      <c r="AR31" s="817"/>
      <c r="AS31" s="817"/>
      <c r="AT31" s="817"/>
      <c r="AU31" s="817" t="s">
        <v>546</v>
      </c>
      <c r="AV31" s="817"/>
      <c r="AW31" s="817"/>
      <c r="AX31" s="817"/>
      <c r="AY31" s="817"/>
      <c r="AZ31" s="818" t="s">
        <v>546</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392</v>
      </c>
      <c r="C32" s="768"/>
      <c r="D32" s="768"/>
      <c r="E32" s="768"/>
      <c r="F32" s="768"/>
      <c r="G32" s="768"/>
      <c r="H32" s="768"/>
      <c r="I32" s="768"/>
      <c r="J32" s="768"/>
      <c r="K32" s="768"/>
      <c r="L32" s="768"/>
      <c r="M32" s="768"/>
      <c r="N32" s="768"/>
      <c r="O32" s="768"/>
      <c r="P32" s="769"/>
      <c r="Q32" s="770">
        <v>713</v>
      </c>
      <c r="R32" s="771"/>
      <c r="S32" s="771"/>
      <c r="T32" s="771"/>
      <c r="U32" s="771"/>
      <c r="V32" s="771">
        <v>710</v>
      </c>
      <c r="W32" s="771"/>
      <c r="X32" s="771"/>
      <c r="Y32" s="771"/>
      <c r="Z32" s="771"/>
      <c r="AA32" s="771">
        <v>2</v>
      </c>
      <c r="AB32" s="771"/>
      <c r="AC32" s="771"/>
      <c r="AD32" s="771"/>
      <c r="AE32" s="772"/>
      <c r="AF32" s="773">
        <v>142</v>
      </c>
      <c r="AG32" s="774"/>
      <c r="AH32" s="774"/>
      <c r="AI32" s="774"/>
      <c r="AJ32" s="775"/>
      <c r="AK32" s="821">
        <v>270</v>
      </c>
      <c r="AL32" s="817"/>
      <c r="AM32" s="817"/>
      <c r="AN32" s="817"/>
      <c r="AO32" s="817"/>
      <c r="AP32" s="817">
        <v>2406</v>
      </c>
      <c r="AQ32" s="817"/>
      <c r="AR32" s="817"/>
      <c r="AS32" s="817"/>
      <c r="AT32" s="817"/>
      <c r="AU32" s="817">
        <v>1376</v>
      </c>
      <c r="AV32" s="817"/>
      <c r="AW32" s="817"/>
      <c r="AX32" s="817"/>
      <c r="AY32" s="817"/>
      <c r="AZ32" s="818" t="s">
        <v>546</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376</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347</v>
      </c>
      <c r="AG63" s="831"/>
      <c r="AH63" s="831"/>
      <c r="AI63" s="831"/>
      <c r="AJ63" s="832"/>
      <c r="AK63" s="833"/>
      <c r="AL63" s="828"/>
      <c r="AM63" s="828"/>
      <c r="AN63" s="828"/>
      <c r="AO63" s="828"/>
      <c r="AP63" s="831">
        <v>2406</v>
      </c>
      <c r="AQ63" s="831"/>
      <c r="AR63" s="831"/>
      <c r="AS63" s="831"/>
      <c r="AT63" s="831"/>
      <c r="AU63" s="831">
        <v>1376</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397</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398</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547</v>
      </c>
      <c r="C68" s="857"/>
      <c r="D68" s="857"/>
      <c r="E68" s="857"/>
      <c r="F68" s="857"/>
      <c r="G68" s="857"/>
      <c r="H68" s="857"/>
      <c r="I68" s="857"/>
      <c r="J68" s="857"/>
      <c r="K68" s="857"/>
      <c r="L68" s="857"/>
      <c r="M68" s="857"/>
      <c r="N68" s="857"/>
      <c r="O68" s="857"/>
      <c r="P68" s="858"/>
      <c r="Q68" s="859">
        <v>2075</v>
      </c>
      <c r="R68" s="853"/>
      <c r="S68" s="853"/>
      <c r="T68" s="853"/>
      <c r="U68" s="853"/>
      <c r="V68" s="853">
        <v>1984</v>
      </c>
      <c r="W68" s="853"/>
      <c r="X68" s="853"/>
      <c r="Y68" s="853"/>
      <c r="Z68" s="853"/>
      <c r="AA68" s="853">
        <v>91</v>
      </c>
      <c r="AB68" s="853"/>
      <c r="AC68" s="853"/>
      <c r="AD68" s="853"/>
      <c r="AE68" s="853"/>
      <c r="AF68" s="853">
        <v>91</v>
      </c>
      <c r="AG68" s="853"/>
      <c r="AH68" s="853"/>
      <c r="AI68" s="853"/>
      <c r="AJ68" s="853"/>
      <c r="AK68" s="853">
        <v>101</v>
      </c>
      <c r="AL68" s="853"/>
      <c r="AM68" s="853"/>
      <c r="AN68" s="853"/>
      <c r="AO68" s="853"/>
      <c r="AP68" s="853">
        <v>377</v>
      </c>
      <c r="AQ68" s="853"/>
      <c r="AR68" s="853"/>
      <c r="AS68" s="853"/>
      <c r="AT68" s="853"/>
      <c r="AU68" s="853">
        <v>65</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548</v>
      </c>
      <c r="C69" s="861"/>
      <c r="D69" s="861"/>
      <c r="E69" s="861"/>
      <c r="F69" s="861"/>
      <c r="G69" s="861"/>
      <c r="H69" s="861"/>
      <c r="I69" s="861"/>
      <c r="J69" s="861"/>
      <c r="K69" s="861"/>
      <c r="L69" s="861"/>
      <c r="M69" s="861"/>
      <c r="N69" s="861"/>
      <c r="O69" s="861"/>
      <c r="P69" s="862"/>
      <c r="Q69" s="863">
        <v>4580</v>
      </c>
      <c r="R69" s="817"/>
      <c r="S69" s="817"/>
      <c r="T69" s="817"/>
      <c r="U69" s="817"/>
      <c r="V69" s="817">
        <v>4368</v>
      </c>
      <c r="W69" s="817"/>
      <c r="X69" s="817"/>
      <c r="Y69" s="817"/>
      <c r="Z69" s="817"/>
      <c r="AA69" s="817">
        <v>212</v>
      </c>
      <c r="AB69" s="817"/>
      <c r="AC69" s="817"/>
      <c r="AD69" s="817"/>
      <c r="AE69" s="817"/>
      <c r="AF69" s="817">
        <v>65</v>
      </c>
      <c r="AG69" s="817"/>
      <c r="AH69" s="817"/>
      <c r="AI69" s="817"/>
      <c r="AJ69" s="817"/>
      <c r="AK69" s="817">
        <v>50</v>
      </c>
      <c r="AL69" s="817"/>
      <c r="AM69" s="817"/>
      <c r="AN69" s="817"/>
      <c r="AO69" s="817"/>
      <c r="AP69" s="817">
        <v>644</v>
      </c>
      <c r="AQ69" s="817"/>
      <c r="AR69" s="817"/>
      <c r="AS69" s="817"/>
      <c r="AT69" s="817"/>
      <c r="AU69" s="817">
        <v>107</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549</v>
      </c>
      <c r="C70" s="861"/>
      <c r="D70" s="861"/>
      <c r="E70" s="861"/>
      <c r="F70" s="861"/>
      <c r="G70" s="861"/>
      <c r="H70" s="861"/>
      <c r="I70" s="861"/>
      <c r="J70" s="861"/>
      <c r="K70" s="861"/>
      <c r="L70" s="861"/>
      <c r="M70" s="861"/>
      <c r="N70" s="861"/>
      <c r="O70" s="861"/>
      <c r="P70" s="862"/>
      <c r="Q70" s="863">
        <v>7070</v>
      </c>
      <c r="R70" s="817"/>
      <c r="S70" s="817"/>
      <c r="T70" s="817"/>
      <c r="U70" s="817"/>
      <c r="V70" s="817">
        <v>6154</v>
      </c>
      <c r="W70" s="817"/>
      <c r="X70" s="817"/>
      <c r="Y70" s="817"/>
      <c r="Z70" s="817"/>
      <c r="AA70" s="817">
        <v>916</v>
      </c>
      <c r="AB70" s="817"/>
      <c r="AC70" s="817"/>
      <c r="AD70" s="817"/>
      <c r="AE70" s="817"/>
      <c r="AF70" s="817">
        <v>2588</v>
      </c>
      <c r="AG70" s="817"/>
      <c r="AH70" s="817"/>
      <c r="AI70" s="817"/>
      <c r="AJ70" s="817"/>
      <c r="AK70" s="817" t="s">
        <v>546</v>
      </c>
      <c r="AL70" s="817"/>
      <c r="AM70" s="817"/>
      <c r="AN70" s="817"/>
      <c r="AO70" s="817"/>
      <c r="AP70" s="817">
        <v>2579</v>
      </c>
      <c r="AQ70" s="817"/>
      <c r="AR70" s="817"/>
      <c r="AS70" s="817"/>
      <c r="AT70" s="817"/>
      <c r="AU70" s="817" t="s">
        <v>546</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550</v>
      </c>
      <c r="C71" s="861"/>
      <c r="D71" s="861"/>
      <c r="E71" s="861"/>
      <c r="F71" s="861"/>
      <c r="G71" s="861"/>
      <c r="H71" s="861"/>
      <c r="I71" s="861"/>
      <c r="J71" s="861"/>
      <c r="K71" s="861"/>
      <c r="L71" s="861"/>
      <c r="M71" s="861"/>
      <c r="N71" s="861"/>
      <c r="O71" s="861"/>
      <c r="P71" s="862"/>
      <c r="Q71" s="863">
        <v>8102</v>
      </c>
      <c r="R71" s="817"/>
      <c r="S71" s="817"/>
      <c r="T71" s="817"/>
      <c r="U71" s="817"/>
      <c r="V71" s="817">
        <v>6206</v>
      </c>
      <c r="W71" s="817"/>
      <c r="X71" s="817"/>
      <c r="Y71" s="817"/>
      <c r="Z71" s="817"/>
      <c r="AA71" s="817">
        <v>1897</v>
      </c>
      <c r="AB71" s="817"/>
      <c r="AC71" s="817"/>
      <c r="AD71" s="817"/>
      <c r="AE71" s="817"/>
      <c r="AF71" s="817">
        <v>1897</v>
      </c>
      <c r="AG71" s="817"/>
      <c r="AH71" s="817"/>
      <c r="AI71" s="817"/>
      <c r="AJ71" s="817"/>
      <c r="AK71" s="817" t="s">
        <v>546</v>
      </c>
      <c r="AL71" s="817"/>
      <c r="AM71" s="817"/>
      <c r="AN71" s="817"/>
      <c r="AO71" s="817"/>
      <c r="AP71" s="817" t="s">
        <v>546</v>
      </c>
      <c r="AQ71" s="817"/>
      <c r="AR71" s="817"/>
      <c r="AS71" s="817"/>
      <c r="AT71" s="817"/>
      <c r="AU71" s="817" t="s">
        <v>546</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551</v>
      </c>
      <c r="C72" s="861"/>
      <c r="D72" s="861"/>
      <c r="E72" s="861"/>
      <c r="F72" s="861"/>
      <c r="G72" s="861"/>
      <c r="H72" s="861"/>
      <c r="I72" s="861"/>
      <c r="J72" s="861"/>
      <c r="K72" s="861"/>
      <c r="L72" s="861"/>
      <c r="M72" s="861"/>
      <c r="N72" s="861"/>
      <c r="O72" s="861"/>
      <c r="P72" s="862"/>
      <c r="Q72" s="863">
        <v>2653</v>
      </c>
      <c r="R72" s="817"/>
      <c r="S72" s="817"/>
      <c r="T72" s="817"/>
      <c r="U72" s="817"/>
      <c r="V72" s="817">
        <v>2392</v>
      </c>
      <c r="W72" s="817"/>
      <c r="X72" s="817"/>
      <c r="Y72" s="817"/>
      <c r="Z72" s="817"/>
      <c r="AA72" s="817">
        <v>261</v>
      </c>
      <c r="AB72" s="817"/>
      <c r="AC72" s="817"/>
      <c r="AD72" s="817"/>
      <c r="AE72" s="817"/>
      <c r="AF72" s="817">
        <v>261</v>
      </c>
      <c r="AG72" s="817"/>
      <c r="AH72" s="817"/>
      <c r="AI72" s="817"/>
      <c r="AJ72" s="817"/>
      <c r="AK72" s="817" t="s">
        <v>546</v>
      </c>
      <c r="AL72" s="817"/>
      <c r="AM72" s="817"/>
      <c r="AN72" s="817"/>
      <c r="AO72" s="817"/>
      <c r="AP72" s="817" t="s">
        <v>546</v>
      </c>
      <c r="AQ72" s="817"/>
      <c r="AR72" s="817"/>
      <c r="AS72" s="817"/>
      <c r="AT72" s="817"/>
      <c r="AU72" s="817" t="s">
        <v>546</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552</v>
      </c>
      <c r="C73" s="861"/>
      <c r="D73" s="861"/>
      <c r="E73" s="861"/>
      <c r="F73" s="861"/>
      <c r="G73" s="861"/>
      <c r="H73" s="861"/>
      <c r="I73" s="861"/>
      <c r="J73" s="861"/>
      <c r="K73" s="861"/>
      <c r="L73" s="861"/>
      <c r="M73" s="861"/>
      <c r="N73" s="861"/>
      <c r="O73" s="861"/>
      <c r="P73" s="862"/>
      <c r="Q73" s="863">
        <v>1047955</v>
      </c>
      <c r="R73" s="817"/>
      <c r="S73" s="817"/>
      <c r="T73" s="817"/>
      <c r="U73" s="817"/>
      <c r="V73" s="817">
        <v>1016638</v>
      </c>
      <c r="W73" s="817"/>
      <c r="X73" s="817"/>
      <c r="Y73" s="817"/>
      <c r="Z73" s="817"/>
      <c r="AA73" s="817">
        <v>31318</v>
      </c>
      <c r="AB73" s="817"/>
      <c r="AC73" s="817"/>
      <c r="AD73" s="817"/>
      <c r="AE73" s="817"/>
      <c r="AF73" s="817">
        <v>31318</v>
      </c>
      <c r="AG73" s="817"/>
      <c r="AH73" s="817"/>
      <c r="AI73" s="817"/>
      <c r="AJ73" s="817"/>
      <c r="AK73" s="817">
        <v>1</v>
      </c>
      <c r="AL73" s="817"/>
      <c r="AM73" s="817"/>
      <c r="AN73" s="817"/>
      <c r="AO73" s="817"/>
      <c r="AP73" s="817" t="s">
        <v>546</v>
      </c>
      <c r="AQ73" s="817"/>
      <c r="AR73" s="817"/>
      <c r="AS73" s="817"/>
      <c r="AT73" s="817"/>
      <c r="AU73" s="817" t="s">
        <v>546</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376</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36219</v>
      </c>
      <c r="AG88" s="831"/>
      <c r="AH88" s="831"/>
      <c r="AI88" s="831"/>
      <c r="AJ88" s="831"/>
      <c r="AK88" s="828"/>
      <c r="AL88" s="828"/>
      <c r="AM88" s="828"/>
      <c r="AN88" s="828"/>
      <c r="AO88" s="828"/>
      <c r="AP88" s="831">
        <v>3600</v>
      </c>
      <c r="AQ88" s="831"/>
      <c r="AR88" s="831"/>
      <c r="AS88" s="831"/>
      <c r="AT88" s="831"/>
      <c r="AU88" s="831">
        <v>172</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13</v>
      </c>
      <c r="CS102" s="839"/>
      <c r="CT102" s="839"/>
      <c r="CU102" s="839"/>
      <c r="CV102" s="878"/>
      <c r="CW102" s="877" t="s">
        <v>546</v>
      </c>
      <c r="CX102" s="839"/>
      <c r="CY102" s="839"/>
      <c r="CZ102" s="839"/>
      <c r="DA102" s="878"/>
      <c r="DB102" s="877" t="s">
        <v>546</v>
      </c>
      <c r="DC102" s="839"/>
      <c r="DD102" s="839"/>
      <c r="DE102" s="839"/>
      <c r="DF102" s="878"/>
      <c r="DG102" s="877">
        <v>6</v>
      </c>
      <c r="DH102" s="839"/>
      <c r="DI102" s="839"/>
      <c r="DJ102" s="839"/>
      <c r="DK102" s="878"/>
      <c r="DL102" s="877" t="s">
        <v>546</v>
      </c>
      <c r="DM102" s="839"/>
      <c r="DN102" s="839"/>
      <c r="DO102" s="839"/>
      <c r="DP102" s="878"/>
      <c r="DQ102" s="877" t="s">
        <v>546</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294</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294</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294</v>
      </c>
      <c r="DR109" s="880"/>
      <c r="DS109" s="880"/>
      <c r="DT109" s="880"/>
      <c r="DU109" s="881"/>
      <c r="DV109" s="879" t="s">
        <v>410</v>
      </c>
      <c r="DW109" s="880"/>
      <c r="DX109" s="880"/>
      <c r="DY109" s="880"/>
      <c r="DZ109" s="882"/>
    </row>
    <row r="110" spans="1:131" s="212" customFormat="1" ht="26.25" customHeight="1" x14ac:dyDescent="0.2">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884363</v>
      </c>
      <c r="AB110" s="887"/>
      <c r="AC110" s="887"/>
      <c r="AD110" s="887"/>
      <c r="AE110" s="888"/>
      <c r="AF110" s="889">
        <v>875269</v>
      </c>
      <c r="AG110" s="887"/>
      <c r="AH110" s="887"/>
      <c r="AI110" s="887"/>
      <c r="AJ110" s="888"/>
      <c r="AK110" s="889">
        <v>903124</v>
      </c>
      <c r="AL110" s="887"/>
      <c r="AM110" s="887"/>
      <c r="AN110" s="887"/>
      <c r="AO110" s="888"/>
      <c r="AP110" s="890">
        <v>10.199999999999999</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10204240</v>
      </c>
      <c r="BR110" s="918"/>
      <c r="BS110" s="918"/>
      <c r="BT110" s="918"/>
      <c r="BU110" s="918"/>
      <c r="BV110" s="918">
        <v>9906881</v>
      </c>
      <c r="BW110" s="918"/>
      <c r="BX110" s="918"/>
      <c r="BY110" s="918"/>
      <c r="BZ110" s="918"/>
      <c r="CA110" s="918">
        <v>9820356</v>
      </c>
      <c r="CB110" s="918"/>
      <c r="CC110" s="918"/>
      <c r="CD110" s="918"/>
      <c r="CE110" s="918"/>
      <c r="CF110" s="931">
        <v>110.5</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v>61054</v>
      </c>
      <c r="BR111" s="913"/>
      <c r="BS111" s="913"/>
      <c r="BT111" s="913"/>
      <c r="BU111" s="913"/>
      <c r="BV111" s="913">
        <v>33667</v>
      </c>
      <c r="BW111" s="913"/>
      <c r="BX111" s="913"/>
      <c r="BY111" s="913"/>
      <c r="BZ111" s="913"/>
      <c r="CA111" s="913">
        <v>5622</v>
      </c>
      <c r="CB111" s="913"/>
      <c r="CC111" s="913"/>
      <c r="CD111" s="913"/>
      <c r="CE111" s="913"/>
      <c r="CF111" s="907">
        <v>0.1</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1882114</v>
      </c>
      <c r="BR112" s="913"/>
      <c r="BS112" s="913"/>
      <c r="BT112" s="913"/>
      <c r="BU112" s="913"/>
      <c r="BV112" s="913">
        <v>1611591</v>
      </c>
      <c r="BW112" s="913"/>
      <c r="BX112" s="913"/>
      <c r="BY112" s="913"/>
      <c r="BZ112" s="913"/>
      <c r="CA112" s="913">
        <v>1376484</v>
      </c>
      <c r="CB112" s="913"/>
      <c r="CC112" s="913"/>
      <c r="CD112" s="913"/>
      <c r="CE112" s="913"/>
      <c r="CF112" s="907">
        <v>15.5</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222638</v>
      </c>
      <c r="AB113" s="925"/>
      <c r="AC113" s="925"/>
      <c r="AD113" s="925"/>
      <c r="AE113" s="926"/>
      <c r="AF113" s="927">
        <v>231632</v>
      </c>
      <c r="AG113" s="925"/>
      <c r="AH113" s="925"/>
      <c r="AI113" s="925"/>
      <c r="AJ113" s="926"/>
      <c r="AK113" s="927">
        <v>179548</v>
      </c>
      <c r="AL113" s="925"/>
      <c r="AM113" s="925"/>
      <c r="AN113" s="925"/>
      <c r="AO113" s="926"/>
      <c r="AP113" s="928">
        <v>2</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158291</v>
      </c>
      <c r="BR113" s="913"/>
      <c r="BS113" s="913"/>
      <c r="BT113" s="913"/>
      <c r="BU113" s="913"/>
      <c r="BV113" s="913">
        <v>162618</v>
      </c>
      <c r="BW113" s="913"/>
      <c r="BX113" s="913"/>
      <c r="BY113" s="913"/>
      <c r="BZ113" s="913"/>
      <c r="CA113" s="913">
        <v>171725</v>
      </c>
      <c r="CB113" s="913"/>
      <c r="CC113" s="913"/>
      <c r="CD113" s="913"/>
      <c r="CE113" s="913"/>
      <c r="CF113" s="907">
        <v>1.9</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25701</v>
      </c>
      <c r="AB114" s="946"/>
      <c r="AC114" s="946"/>
      <c r="AD114" s="946"/>
      <c r="AE114" s="947"/>
      <c r="AF114" s="948">
        <v>37733</v>
      </c>
      <c r="AG114" s="946"/>
      <c r="AH114" s="946"/>
      <c r="AI114" s="946"/>
      <c r="AJ114" s="947"/>
      <c r="AK114" s="948">
        <v>40154</v>
      </c>
      <c r="AL114" s="946"/>
      <c r="AM114" s="946"/>
      <c r="AN114" s="946"/>
      <c r="AO114" s="947"/>
      <c r="AP114" s="949">
        <v>0.5</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1669924</v>
      </c>
      <c r="BR114" s="913"/>
      <c r="BS114" s="913"/>
      <c r="BT114" s="913"/>
      <c r="BU114" s="913"/>
      <c r="BV114" s="913">
        <v>1611346</v>
      </c>
      <c r="BW114" s="913"/>
      <c r="BX114" s="913"/>
      <c r="BY114" s="913"/>
      <c r="BZ114" s="913"/>
      <c r="CA114" s="913">
        <v>1674568</v>
      </c>
      <c r="CB114" s="913"/>
      <c r="CC114" s="913"/>
      <c r="CD114" s="913"/>
      <c r="CE114" s="913"/>
      <c r="CF114" s="907">
        <v>18.8</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27472</v>
      </c>
      <c r="AB115" s="925"/>
      <c r="AC115" s="925"/>
      <c r="AD115" s="925"/>
      <c r="AE115" s="926"/>
      <c r="AF115" s="927">
        <v>27387</v>
      </c>
      <c r="AG115" s="925"/>
      <c r="AH115" s="925"/>
      <c r="AI115" s="925"/>
      <c r="AJ115" s="926"/>
      <c r="AK115" s="927">
        <v>19290</v>
      </c>
      <c r="AL115" s="925"/>
      <c r="AM115" s="925"/>
      <c r="AN115" s="925"/>
      <c r="AO115" s="926"/>
      <c r="AP115" s="928">
        <v>0.2</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61054</v>
      </c>
      <c r="DH115" s="946"/>
      <c r="DI115" s="946"/>
      <c r="DJ115" s="946"/>
      <c r="DK115" s="947"/>
      <c r="DL115" s="948">
        <v>33667</v>
      </c>
      <c r="DM115" s="946"/>
      <c r="DN115" s="946"/>
      <c r="DO115" s="946"/>
      <c r="DP115" s="947"/>
      <c r="DQ115" s="948">
        <v>5622</v>
      </c>
      <c r="DR115" s="946"/>
      <c r="DS115" s="946"/>
      <c r="DT115" s="946"/>
      <c r="DU115" s="947"/>
      <c r="DV115" s="949">
        <v>0.1</v>
      </c>
      <c r="DW115" s="950"/>
      <c r="DX115" s="950"/>
      <c r="DY115" s="950"/>
      <c r="DZ115" s="951"/>
    </row>
    <row r="116" spans="1:130" s="212" customFormat="1" ht="26.25" customHeight="1" x14ac:dyDescent="0.2">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1160174</v>
      </c>
      <c r="AB117" s="966"/>
      <c r="AC117" s="966"/>
      <c r="AD117" s="966"/>
      <c r="AE117" s="967"/>
      <c r="AF117" s="968">
        <v>1172021</v>
      </c>
      <c r="AG117" s="966"/>
      <c r="AH117" s="966"/>
      <c r="AI117" s="966"/>
      <c r="AJ117" s="967"/>
      <c r="AK117" s="968">
        <v>1142116</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294</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440</v>
      </c>
      <c r="BP119" s="992"/>
      <c r="BQ119" s="986">
        <v>13975623</v>
      </c>
      <c r="BR119" s="987"/>
      <c r="BS119" s="987"/>
      <c r="BT119" s="987"/>
      <c r="BU119" s="987"/>
      <c r="BV119" s="987">
        <v>13326103</v>
      </c>
      <c r="BW119" s="987"/>
      <c r="BX119" s="987"/>
      <c r="BY119" s="987"/>
      <c r="BZ119" s="987"/>
      <c r="CA119" s="987">
        <v>13048755</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4448144</v>
      </c>
      <c r="BR120" s="918"/>
      <c r="BS120" s="918"/>
      <c r="BT120" s="918"/>
      <c r="BU120" s="918"/>
      <c r="BV120" s="918">
        <v>4116317</v>
      </c>
      <c r="BW120" s="918"/>
      <c r="BX120" s="918"/>
      <c r="BY120" s="918"/>
      <c r="BZ120" s="918"/>
      <c r="CA120" s="918">
        <v>3733302</v>
      </c>
      <c r="CB120" s="918"/>
      <c r="CC120" s="918"/>
      <c r="CD120" s="918"/>
      <c r="CE120" s="918"/>
      <c r="CF120" s="931">
        <v>42</v>
      </c>
      <c r="CG120" s="932"/>
      <c r="CH120" s="932"/>
      <c r="CI120" s="932"/>
      <c r="CJ120" s="932"/>
      <c r="CK120" s="993" t="s">
        <v>444</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1882114</v>
      </c>
      <c r="DH120" s="918"/>
      <c r="DI120" s="918"/>
      <c r="DJ120" s="918"/>
      <c r="DK120" s="918"/>
      <c r="DL120" s="918">
        <v>1611591</v>
      </c>
      <c r="DM120" s="918"/>
      <c r="DN120" s="918"/>
      <c r="DO120" s="918"/>
      <c r="DP120" s="918"/>
      <c r="DQ120" s="918">
        <v>1376484</v>
      </c>
      <c r="DR120" s="918"/>
      <c r="DS120" s="918"/>
      <c r="DT120" s="918"/>
      <c r="DU120" s="918"/>
      <c r="DV120" s="919">
        <v>15.5</v>
      </c>
      <c r="DW120" s="919"/>
      <c r="DX120" s="919"/>
      <c r="DY120" s="919"/>
      <c r="DZ120" s="920"/>
    </row>
    <row r="121" spans="1:130" s="212" customFormat="1" ht="26.25" customHeight="1" x14ac:dyDescent="0.2">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v>3061649</v>
      </c>
      <c r="BR121" s="913"/>
      <c r="BS121" s="913"/>
      <c r="BT121" s="913"/>
      <c r="BU121" s="913"/>
      <c r="BV121" s="913">
        <v>3128960</v>
      </c>
      <c r="BW121" s="913"/>
      <c r="BX121" s="913"/>
      <c r="BY121" s="913"/>
      <c r="BZ121" s="913"/>
      <c r="CA121" s="913">
        <v>3385611</v>
      </c>
      <c r="CB121" s="913"/>
      <c r="CC121" s="913"/>
      <c r="CD121" s="913"/>
      <c r="CE121" s="913"/>
      <c r="CF121" s="907">
        <v>38.1</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2">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9016610</v>
      </c>
      <c r="BR122" s="987"/>
      <c r="BS122" s="987"/>
      <c r="BT122" s="987"/>
      <c r="BU122" s="987"/>
      <c r="BV122" s="987">
        <v>8575890</v>
      </c>
      <c r="BW122" s="987"/>
      <c r="BX122" s="987"/>
      <c r="BY122" s="987"/>
      <c r="BZ122" s="987"/>
      <c r="CA122" s="987">
        <v>7837260</v>
      </c>
      <c r="CB122" s="987"/>
      <c r="CC122" s="987"/>
      <c r="CD122" s="987"/>
      <c r="CE122" s="987"/>
      <c r="CF122" s="1004">
        <v>88.2</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448</v>
      </c>
      <c r="BP123" s="992"/>
      <c r="BQ123" s="1050">
        <v>16526403</v>
      </c>
      <c r="BR123" s="1051"/>
      <c r="BS123" s="1051"/>
      <c r="BT123" s="1051"/>
      <c r="BU123" s="1051"/>
      <c r="BV123" s="1051">
        <v>15821167</v>
      </c>
      <c r="BW123" s="1051"/>
      <c r="BX123" s="1051"/>
      <c r="BY123" s="1051"/>
      <c r="BZ123" s="1051"/>
      <c r="CA123" s="1051">
        <v>14956173</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27472</v>
      </c>
      <c r="AB126" s="946"/>
      <c r="AC126" s="946"/>
      <c r="AD126" s="946"/>
      <c r="AE126" s="947"/>
      <c r="AF126" s="948">
        <v>27387</v>
      </c>
      <c r="AG126" s="946"/>
      <c r="AH126" s="946"/>
      <c r="AI126" s="946"/>
      <c r="AJ126" s="947"/>
      <c r="AK126" s="948">
        <v>19290</v>
      </c>
      <c r="AL126" s="946"/>
      <c r="AM126" s="946"/>
      <c r="AN126" s="946"/>
      <c r="AO126" s="947"/>
      <c r="AP126" s="949">
        <v>0.2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v>283873</v>
      </c>
      <c r="AB128" s="1033"/>
      <c r="AC128" s="1033"/>
      <c r="AD128" s="1033"/>
      <c r="AE128" s="1034"/>
      <c r="AF128" s="1035">
        <v>287973</v>
      </c>
      <c r="AG128" s="1033"/>
      <c r="AH128" s="1033"/>
      <c r="AI128" s="1033"/>
      <c r="AJ128" s="1034"/>
      <c r="AK128" s="1035">
        <v>247374</v>
      </c>
      <c r="AL128" s="1033"/>
      <c r="AM128" s="1033"/>
      <c r="AN128" s="1033"/>
      <c r="AO128" s="1034"/>
      <c r="AP128" s="1036"/>
      <c r="AQ128" s="1037"/>
      <c r="AR128" s="1037"/>
      <c r="AS128" s="1037"/>
      <c r="AT128" s="1038"/>
      <c r="AU128" s="214"/>
      <c r="AV128" s="214"/>
      <c r="AW128" s="214"/>
      <c r="AX128" s="883" t="s">
        <v>462</v>
      </c>
      <c r="AY128" s="884"/>
      <c r="AZ128" s="884"/>
      <c r="BA128" s="884"/>
      <c r="BB128" s="884"/>
      <c r="BC128" s="884"/>
      <c r="BD128" s="884"/>
      <c r="BE128" s="885"/>
      <c r="BF128" s="1039" t="s">
        <v>122</v>
      </c>
      <c r="BG128" s="1040"/>
      <c r="BH128" s="1040"/>
      <c r="BI128" s="1040"/>
      <c r="BJ128" s="1040"/>
      <c r="BK128" s="1040"/>
      <c r="BL128" s="1041"/>
      <c r="BM128" s="1039">
        <v>13.39</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9161519</v>
      </c>
      <c r="AB129" s="946"/>
      <c r="AC129" s="946"/>
      <c r="AD129" s="946"/>
      <c r="AE129" s="947"/>
      <c r="AF129" s="948">
        <v>9240409</v>
      </c>
      <c r="AG129" s="946"/>
      <c r="AH129" s="946"/>
      <c r="AI129" s="946"/>
      <c r="AJ129" s="947"/>
      <c r="AK129" s="948">
        <v>9673646</v>
      </c>
      <c r="AL129" s="946"/>
      <c r="AM129" s="946"/>
      <c r="AN129" s="946"/>
      <c r="AO129" s="947"/>
      <c r="AP129" s="1060"/>
      <c r="AQ129" s="1061"/>
      <c r="AR129" s="1061"/>
      <c r="AS129" s="1061"/>
      <c r="AT129" s="1062"/>
      <c r="AU129" s="215"/>
      <c r="AV129" s="215"/>
      <c r="AW129" s="215"/>
      <c r="AX129" s="1052" t="s">
        <v>465</v>
      </c>
      <c r="AY129" s="910"/>
      <c r="AZ129" s="910"/>
      <c r="BA129" s="910"/>
      <c r="BB129" s="910"/>
      <c r="BC129" s="910"/>
      <c r="BD129" s="910"/>
      <c r="BE129" s="911"/>
      <c r="BF129" s="1053" t="s">
        <v>122</v>
      </c>
      <c r="BG129" s="1054"/>
      <c r="BH129" s="1054"/>
      <c r="BI129" s="1054"/>
      <c r="BJ129" s="1054"/>
      <c r="BK129" s="1054"/>
      <c r="BL129" s="1055"/>
      <c r="BM129" s="1053">
        <v>18.39</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855816</v>
      </c>
      <c r="AB130" s="946"/>
      <c r="AC130" s="946"/>
      <c r="AD130" s="946"/>
      <c r="AE130" s="947"/>
      <c r="AF130" s="948">
        <v>843948</v>
      </c>
      <c r="AG130" s="946"/>
      <c r="AH130" s="946"/>
      <c r="AI130" s="946"/>
      <c r="AJ130" s="947"/>
      <c r="AK130" s="948">
        <v>787329</v>
      </c>
      <c r="AL130" s="946"/>
      <c r="AM130" s="946"/>
      <c r="AN130" s="946"/>
      <c r="AO130" s="947"/>
      <c r="AP130" s="1060"/>
      <c r="AQ130" s="1061"/>
      <c r="AR130" s="1061"/>
      <c r="AS130" s="1061"/>
      <c r="AT130" s="1062"/>
      <c r="AU130" s="215"/>
      <c r="AV130" s="215"/>
      <c r="AW130" s="215"/>
      <c r="AX130" s="1052" t="s">
        <v>468</v>
      </c>
      <c r="AY130" s="910"/>
      <c r="AZ130" s="910"/>
      <c r="BA130" s="910"/>
      <c r="BB130" s="910"/>
      <c r="BC130" s="910"/>
      <c r="BD130" s="910"/>
      <c r="BE130" s="911"/>
      <c r="BF130" s="1088">
        <v>0.6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8305703</v>
      </c>
      <c r="AB131" s="973"/>
      <c r="AC131" s="973"/>
      <c r="AD131" s="973"/>
      <c r="AE131" s="974"/>
      <c r="AF131" s="972">
        <v>8396461</v>
      </c>
      <c r="AG131" s="973"/>
      <c r="AH131" s="973"/>
      <c r="AI131" s="973"/>
      <c r="AJ131" s="974"/>
      <c r="AK131" s="972">
        <v>8886317</v>
      </c>
      <c r="AL131" s="973"/>
      <c r="AM131" s="973"/>
      <c r="AN131" s="973"/>
      <c r="AO131" s="974"/>
      <c r="AP131" s="1097"/>
      <c r="AQ131" s="1098"/>
      <c r="AR131" s="1098"/>
      <c r="AS131" s="1098"/>
      <c r="AT131" s="1099"/>
      <c r="AU131" s="215"/>
      <c r="AV131" s="215"/>
      <c r="AW131" s="215"/>
      <c r="AX131" s="1070" t="s">
        <v>470</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0.24663776200000001</v>
      </c>
      <c r="AB132" s="1084"/>
      <c r="AC132" s="1084"/>
      <c r="AD132" s="1084"/>
      <c r="AE132" s="1085"/>
      <c r="AF132" s="1086">
        <v>0.47758216199999998</v>
      </c>
      <c r="AG132" s="1084"/>
      <c r="AH132" s="1084"/>
      <c r="AI132" s="1084"/>
      <c r="AJ132" s="1085"/>
      <c r="AK132" s="1086">
        <v>1.208745986</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1.3</v>
      </c>
      <c r="AB133" s="1067"/>
      <c r="AC133" s="1067"/>
      <c r="AD133" s="1067"/>
      <c r="AE133" s="1068"/>
      <c r="AF133" s="1066">
        <v>1</v>
      </c>
      <c r="AG133" s="1067"/>
      <c r="AH133" s="1067"/>
      <c r="AI133" s="1067"/>
      <c r="AJ133" s="1068"/>
      <c r="AK133" s="1066">
        <v>0.6</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lb3itk9e4T1I4LJuQAu76ZXrLfDjdFsBVbdFi1z6jzZ5mHy1HUlwwYT19UhxDL3j7EK6g7NVDSovSalcYdquug==" saltValue="C0gVa4l/7H1H0CxwtT608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zoomScaleSheetLayoutView="7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474</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cFbh0ui764P95BSWUpQ/7pI5A1Yyt93iBNR/9sPdfqmNyZAg6fIk4UYl4Q6qI2kxZ/3cHmjJZenSFVuyb6sADw==" saltValue="orW0umW7HlEOAcn4Nn52T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1NYZZJG1hr/INS7CDAuhanx/sG0CXQ8AO8/So+nup+52FwirV34Fr+SCzdHcO1Sp2oddBZ79AARnKXV6QJS3AA==" saltValue="f+/aUbcXi4vgfmbX7kwxR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85"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476</v>
      </c>
      <c r="AL6" s="248"/>
      <c r="AM6" s="248"/>
      <c r="AN6" s="248"/>
    </row>
    <row r="7" spans="1:46" ht="13.5" customHeight="1" x14ac:dyDescent="0.2">
      <c r="A7" s="247"/>
      <c r="AK7" s="250"/>
      <c r="AL7" s="251"/>
      <c r="AM7" s="251"/>
      <c r="AN7" s="252"/>
      <c r="AO7" s="1101" t="s">
        <v>477</v>
      </c>
      <c r="AP7" s="253"/>
      <c r="AQ7" s="254" t="s">
        <v>478</v>
      </c>
      <c r="AR7" s="255"/>
    </row>
    <row r="8" spans="1:46" ht="13" x14ac:dyDescent="0.2">
      <c r="A8" s="247"/>
      <c r="AK8" s="256"/>
      <c r="AL8" s="257"/>
      <c r="AM8" s="257"/>
      <c r="AN8" s="258"/>
      <c r="AO8" s="1102"/>
      <c r="AP8" s="259" t="s">
        <v>479</v>
      </c>
      <c r="AQ8" s="260" t="s">
        <v>480</v>
      </c>
      <c r="AR8" s="261" t="s">
        <v>481</v>
      </c>
    </row>
    <row r="9" spans="1:46" ht="13" x14ac:dyDescent="0.2">
      <c r="A9" s="247"/>
      <c r="AK9" s="1103" t="s">
        <v>482</v>
      </c>
      <c r="AL9" s="1104"/>
      <c r="AM9" s="1104"/>
      <c r="AN9" s="1105"/>
      <c r="AO9" s="262">
        <v>3259439</v>
      </c>
      <c r="AP9" s="262">
        <v>74200</v>
      </c>
      <c r="AQ9" s="263">
        <v>72090</v>
      </c>
      <c r="AR9" s="264">
        <v>2.9</v>
      </c>
    </row>
    <row r="10" spans="1:46" ht="13.5" customHeight="1" x14ac:dyDescent="0.2">
      <c r="A10" s="247"/>
      <c r="AK10" s="1103" t="s">
        <v>483</v>
      </c>
      <c r="AL10" s="1104"/>
      <c r="AM10" s="1104"/>
      <c r="AN10" s="1105"/>
      <c r="AO10" s="265">
        <v>517431</v>
      </c>
      <c r="AP10" s="265">
        <v>11779</v>
      </c>
      <c r="AQ10" s="266">
        <v>9072</v>
      </c>
      <c r="AR10" s="267">
        <v>29.8</v>
      </c>
    </row>
    <row r="11" spans="1:46" ht="13.5" customHeight="1" x14ac:dyDescent="0.2">
      <c r="A11" s="247"/>
      <c r="AK11" s="1103" t="s">
        <v>484</v>
      </c>
      <c r="AL11" s="1104"/>
      <c r="AM11" s="1104"/>
      <c r="AN11" s="1105"/>
      <c r="AO11" s="265">
        <v>43686</v>
      </c>
      <c r="AP11" s="265">
        <v>994</v>
      </c>
      <c r="AQ11" s="266">
        <v>383</v>
      </c>
      <c r="AR11" s="267">
        <v>159.5</v>
      </c>
    </row>
    <row r="12" spans="1:46" ht="13.5" customHeight="1" x14ac:dyDescent="0.2">
      <c r="A12" s="247"/>
      <c r="AK12" s="1103" t="s">
        <v>485</v>
      </c>
      <c r="AL12" s="1104"/>
      <c r="AM12" s="1104"/>
      <c r="AN12" s="1105"/>
      <c r="AO12" s="265" t="s">
        <v>486</v>
      </c>
      <c r="AP12" s="265" t="s">
        <v>486</v>
      </c>
      <c r="AQ12" s="266">
        <v>26</v>
      </c>
      <c r="AR12" s="267" t="s">
        <v>486</v>
      </c>
    </row>
    <row r="13" spans="1:46" ht="13.5" customHeight="1" x14ac:dyDescent="0.2">
      <c r="A13" s="247"/>
      <c r="AK13" s="1103" t="s">
        <v>487</v>
      </c>
      <c r="AL13" s="1104"/>
      <c r="AM13" s="1104"/>
      <c r="AN13" s="1105"/>
      <c r="AO13" s="265">
        <v>28196</v>
      </c>
      <c r="AP13" s="265">
        <v>642</v>
      </c>
      <c r="AQ13" s="266">
        <v>2732</v>
      </c>
      <c r="AR13" s="267">
        <v>-76.5</v>
      </c>
    </row>
    <row r="14" spans="1:46" ht="13.5" customHeight="1" x14ac:dyDescent="0.2">
      <c r="A14" s="247"/>
      <c r="AK14" s="1103" t="s">
        <v>488</v>
      </c>
      <c r="AL14" s="1104"/>
      <c r="AM14" s="1104"/>
      <c r="AN14" s="1105"/>
      <c r="AO14" s="265">
        <v>39408</v>
      </c>
      <c r="AP14" s="265">
        <v>897</v>
      </c>
      <c r="AQ14" s="266">
        <v>1315</v>
      </c>
      <c r="AR14" s="267">
        <v>-31.8</v>
      </c>
    </row>
    <row r="15" spans="1:46" ht="13.5" customHeight="1" x14ac:dyDescent="0.2">
      <c r="A15" s="247"/>
      <c r="AK15" s="1106" t="s">
        <v>489</v>
      </c>
      <c r="AL15" s="1107"/>
      <c r="AM15" s="1107"/>
      <c r="AN15" s="1108"/>
      <c r="AO15" s="265">
        <v>-172779</v>
      </c>
      <c r="AP15" s="265">
        <v>-3933</v>
      </c>
      <c r="AQ15" s="266">
        <v>-4107</v>
      </c>
      <c r="AR15" s="267">
        <v>-4.2</v>
      </c>
    </row>
    <row r="16" spans="1:46" ht="13" x14ac:dyDescent="0.2">
      <c r="A16" s="247"/>
      <c r="AK16" s="1106" t="s">
        <v>177</v>
      </c>
      <c r="AL16" s="1107"/>
      <c r="AM16" s="1107"/>
      <c r="AN16" s="1108"/>
      <c r="AO16" s="265">
        <v>3715381</v>
      </c>
      <c r="AP16" s="265">
        <v>84579</v>
      </c>
      <c r="AQ16" s="266">
        <v>81511</v>
      </c>
      <c r="AR16" s="267">
        <v>3.8</v>
      </c>
    </row>
    <row r="17" spans="1:46" ht="13" x14ac:dyDescent="0.2">
      <c r="A17" s="247"/>
    </row>
    <row r="18" spans="1:46" ht="13" x14ac:dyDescent="0.2">
      <c r="A18" s="247"/>
      <c r="AQ18" s="268"/>
      <c r="AR18" s="268"/>
    </row>
    <row r="19" spans="1:46" ht="13" x14ac:dyDescent="0.2">
      <c r="A19" s="247"/>
      <c r="AK19" s="243" t="s">
        <v>490</v>
      </c>
    </row>
    <row r="20" spans="1:46" ht="13" x14ac:dyDescent="0.2">
      <c r="A20" s="247"/>
      <c r="AK20" s="269"/>
      <c r="AL20" s="270"/>
      <c r="AM20" s="270"/>
      <c r="AN20" s="271"/>
      <c r="AO20" s="272" t="s">
        <v>491</v>
      </c>
      <c r="AP20" s="273" t="s">
        <v>492</v>
      </c>
      <c r="AQ20" s="274" t="s">
        <v>493</v>
      </c>
      <c r="AR20" s="275"/>
    </row>
    <row r="21" spans="1:46" s="248" customFormat="1" ht="13" x14ac:dyDescent="0.2">
      <c r="A21" s="276"/>
      <c r="AK21" s="1109" t="s">
        <v>494</v>
      </c>
      <c r="AL21" s="1110"/>
      <c r="AM21" s="1110"/>
      <c r="AN21" s="1111"/>
      <c r="AO21" s="277">
        <v>6.4</v>
      </c>
      <c r="AP21" s="278">
        <v>6.74</v>
      </c>
      <c r="AQ21" s="279">
        <v>-0.34</v>
      </c>
      <c r="AS21" s="280"/>
      <c r="AT21" s="276"/>
    </row>
    <row r="22" spans="1:46" s="248" customFormat="1" ht="13" x14ac:dyDescent="0.2">
      <c r="A22" s="276"/>
      <c r="AK22" s="1109" t="s">
        <v>495</v>
      </c>
      <c r="AL22" s="1110"/>
      <c r="AM22" s="1110"/>
      <c r="AN22" s="1111"/>
      <c r="AO22" s="281">
        <v>97.9</v>
      </c>
      <c r="AP22" s="282">
        <v>97</v>
      </c>
      <c r="AQ22" s="283">
        <v>0.9</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498</v>
      </c>
      <c r="AL29" s="248"/>
      <c r="AM29" s="248"/>
      <c r="AN29" s="248"/>
      <c r="AS29" s="290"/>
    </row>
    <row r="30" spans="1:46" ht="13.5" customHeight="1" x14ac:dyDescent="0.2">
      <c r="A30" s="247"/>
      <c r="AK30" s="250"/>
      <c r="AL30" s="251"/>
      <c r="AM30" s="251"/>
      <c r="AN30" s="252"/>
      <c r="AO30" s="1101" t="s">
        <v>477</v>
      </c>
      <c r="AP30" s="253"/>
      <c r="AQ30" s="254" t="s">
        <v>478</v>
      </c>
      <c r="AR30" s="255"/>
    </row>
    <row r="31" spans="1:46" ht="13" x14ac:dyDescent="0.2">
      <c r="A31" s="247"/>
      <c r="AK31" s="256"/>
      <c r="AL31" s="257"/>
      <c r="AM31" s="257"/>
      <c r="AN31" s="258"/>
      <c r="AO31" s="1102"/>
      <c r="AP31" s="259" t="s">
        <v>479</v>
      </c>
      <c r="AQ31" s="260" t="s">
        <v>480</v>
      </c>
      <c r="AR31" s="261" t="s">
        <v>481</v>
      </c>
    </row>
    <row r="32" spans="1:46" ht="27" customHeight="1" x14ac:dyDescent="0.2">
      <c r="A32" s="247"/>
      <c r="AK32" s="1117" t="s">
        <v>499</v>
      </c>
      <c r="AL32" s="1118"/>
      <c r="AM32" s="1118"/>
      <c r="AN32" s="1119"/>
      <c r="AO32" s="291">
        <v>903124</v>
      </c>
      <c r="AP32" s="291">
        <v>20559</v>
      </c>
      <c r="AQ32" s="292">
        <v>33695</v>
      </c>
      <c r="AR32" s="293">
        <v>-39</v>
      </c>
    </row>
    <row r="33" spans="1:46" ht="13.5" customHeight="1" x14ac:dyDescent="0.2">
      <c r="A33" s="247"/>
      <c r="AK33" s="1117" t="s">
        <v>500</v>
      </c>
      <c r="AL33" s="1118"/>
      <c r="AM33" s="1118"/>
      <c r="AN33" s="1119"/>
      <c r="AO33" s="291" t="s">
        <v>486</v>
      </c>
      <c r="AP33" s="291" t="s">
        <v>486</v>
      </c>
      <c r="AQ33" s="292" t="s">
        <v>486</v>
      </c>
      <c r="AR33" s="293" t="s">
        <v>486</v>
      </c>
    </row>
    <row r="34" spans="1:46" ht="27" customHeight="1" x14ac:dyDescent="0.2">
      <c r="A34" s="247"/>
      <c r="AK34" s="1117" t="s">
        <v>501</v>
      </c>
      <c r="AL34" s="1118"/>
      <c r="AM34" s="1118"/>
      <c r="AN34" s="1119"/>
      <c r="AO34" s="291" t="s">
        <v>486</v>
      </c>
      <c r="AP34" s="291" t="s">
        <v>486</v>
      </c>
      <c r="AQ34" s="292" t="s">
        <v>486</v>
      </c>
      <c r="AR34" s="293" t="s">
        <v>486</v>
      </c>
    </row>
    <row r="35" spans="1:46" ht="27" customHeight="1" x14ac:dyDescent="0.2">
      <c r="A35" s="247"/>
      <c r="AK35" s="1117" t="s">
        <v>502</v>
      </c>
      <c r="AL35" s="1118"/>
      <c r="AM35" s="1118"/>
      <c r="AN35" s="1119"/>
      <c r="AO35" s="291">
        <v>179548</v>
      </c>
      <c r="AP35" s="291">
        <v>4087</v>
      </c>
      <c r="AQ35" s="292">
        <v>8394</v>
      </c>
      <c r="AR35" s="293">
        <v>-51.3</v>
      </c>
    </row>
    <row r="36" spans="1:46" ht="27" customHeight="1" x14ac:dyDescent="0.2">
      <c r="A36" s="247"/>
      <c r="AK36" s="1117" t="s">
        <v>503</v>
      </c>
      <c r="AL36" s="1118"/>
      <c r="AM36" s="1118"/>
      <c r="AN36" s="1119"/>
      <c r="AO36" s="291">
        <v>40154</v>
      </c>
      <c r="AP36" s="291">
        <v>914</v>
      </c>
      <c r="AQ36" s="292">
        <v>1998</v>
      </c>
      <c r="AR36" s="293">
        <v>-54.3</v>
      </c>
    </row>
    <row r="37" spans="1:46" ht="13.5" customHeight="1" x14ac:dyDescent="0.2">
      <c r="A37" s="247"/>
      <c r="AK37" s="1117" t="s">
        <v>504</v>
      </c>
      <c r="AL37" s="1118"/>
      <c r="AM37" s="1118"/>
      <c r="AN37" s="1119"/>
      <c r="AO37" s="291">
        <v>19290</v>
      </c>
      <c r="AP37" s="291">
        <v>439</v>
      </c>
      <c r="AQ37" s="292">
        <v>1021</v>
      </c>
      <c r="AR37" s="293">
        <v>-57</v>
      </c>
    </row>
    <row r="38" spans="1:46" ht="27" customHeight="1" x14ac:dyDescent="0.2">
      <c r="A38" s="247"/>
      <c r="AK38" s="1120" t="s">
        <v>505</v>
      </c>
      <c r="AL38" s="1121"/>
      <c r="AM38" s="1121"/>
      <c r="AN38" s="1122"/>
      <c r="AO38" s="294" t="s">
        <v>486</v>
      </c>
      <c r="AP38" s="294" t="s">
        <v>486</v>
      </c>
      <c r="AQ38" s="295">
        <v>3</v>
      </c>
      <c r="AR38" s="283" t="s">
        <v>486</v>
      </c>
      <c r="AS38" s="290"/>
    </row>
    <row r="39" spans="1:46" ht="13" x14ac:dyDescent="0.2">
      <c r="A39" s="247"/>
      <c r="AK39" s="1120" t="s">
        <v>506</v>
      </c>
      <c r="AL39" s="1121"/>
      <c r="AM39" s="1121"/>
      <c r="AN39" s="1122"/>
      <c r="AO39" s="291">
        <v>-247374</v>
      </c>
      <c r="AP39" s="291">
        <v>-5631</v>
      </c>
      <c r="AQ39" s="292">
        <v>-3210</v>
      </c>
      <c r="AR39" s="293">
        <v>75.400000000000006</v>
      </c>
      <c r="AS39" s="290"/>
    </row>
    <row r="40" spans="1:46" ht="27" customHeight="1" x14ac:dyDescent="0.2">
      <c r="A40" s="247"/>
      <c r="AK40" s="1117" t="s">
        <v>507</v>
      </c>
      <c r="AL40" s="1118"/>
      <c r="AM40" s="1118"/>
      <c r="AN40" s="1119"/>
      <c r="AO40" s="291">
        <v>-787329</v>
      </c>
      <c r="AP40" s="291">
        <v>-17923</v>
      </c>
      <c r="AQ40" s="292">
        <v>-26336</v>
      </c>
      <c r="AR40" s="293">
        <v>-31.9</v>
      </c>
      <c r="AS40" s="290"/>
    </row>
    <row r="41" spans="1:46" ht="13" x14ac:dyDescent="0.2">
      <c r="A41" s="247"/>
      <c r="AK41" s="1123" t="s">
        <v>287</v>
      </c>
      <c r="AL41" s="1124"/>
      <c r="AM41" s="1124"/>
      <c r="AN41" s="1125"/>
      <c r="AO41" s="291">
        <v>107413</v>
      </c>
      <c r="AP41" s="291">
        <v>2445</v>
      </c>
      <c r="AQ41" s="292">
        <v>15565</v>
      </c>
      <c r="AR41" s="293">
        <v>-84.3</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 x14ac:dyDescent="0.2">
      <c r="A48" s="247"/>
      <c r="AK48" s="301" t="s">
        <v>509</v>
      </c>
      <c r="AL48" s="301"/>
      <c r="AM48" s="301"/>
      <c r="AN48" s="301"/>
      <c r="AO48" s="301"/>
      <c r="AP48" s="301"/>
      <c r="AQ48" s="302"/>
      <c r="AR48" s="301"/>
    </row>
    <row r="49" spans="1:44" ht="13.5" customHeight="1" x14ac:dyDescent="0.2">
      <c r="A49" s="247"/>
      <c r="AK49" s="303"/>
      <c r="AL49" s="304"/>
      <c r="AM49" s="1112" t="s">
        <v>477</v>
      </c>
      <c r="AN49" s="1114" t="s">
        <v>510</v>
      </c>
      <c r="AO49" s="1115"/>
      <c r="AP49" s="1115"/>
      <c r="AQ49" s="1115"/>
      <c r="AR49" s="1116"/>
    </row>
    <row r="50" spans="1:44" ht="13" x14ac:dyDescent="0.2">
      <c r="A50" s="247"/>
      <c r="AK50" s="305"/>
      <c r="AL50" s="306"/>
      <c r="AM50" s="1113"/>
      <c r="AN50" s="307" t="s">
        <v>511</v>
      </c>
      <c r="AO50" s="308" t="s">
        <v>512</v>
      </c>
      <c r="AP50" s="309" t="s">
        <v>513</v>
      </c>
      <c r="AQ50" s="310" t="s">
        <v>514</v>
      </c>
      <c r="AR50" s="311" t="s">
        <v>515</v>
      </c>
    </row>
    <row r="51" spans="1:44" ht="13" x14ac:dyDescent="0.2">
      <c r="A51" s="247"/>
      <c r="AK51" s="303" t="s">
        <v>516</v>
      </c>
      <c r="AL51" s="304"/>
      <c r="AM51" s="312">
        <v>1463435</v>
      </c>
      <c r="AN51" s="313">
        <v>33249</v>
      </c>
      <c r="AO51" s="314">
        <v>-22.9</v>
      </c>
      <c r="AP51" s="315">
        <v>52068</v>
      </c>
      <c r="AQ51" s="316">
        <v>1.6</v>
      </c>
      <c r="AR51" s="317">
        <v>-24.5</v>
      </c>
    </row>
    <row r="52" spans="1:44" ht="13" x14ac:dyDescent="0.2">
      <c r="A52" s="247"/>
      <c r="AK52" s="318"/>
      <c r="AL52" s="319" t="s">
        <v>517</v>
      </c>
      <c r="AM52" s="320">
        <v>835335</v>
      </c>
      <c r="AN52" s="321">
        <v>18979</v>
      </c>
      <c r="AO52" s="322">
        <v>-9.1</v>
      </c>
      <c r="AP52" s="323">
        <v>26936</v>
      </c>
      <c r="AQ52" s="324">
        <v>3.4</v>
      </c>
      <c r="AR52" s="325">
        <v>-12.5</v>
      </c>
    </row>
    <row r="53" spans="1:44" ht="13" x14ac:dyDescent="0.2">
      <c r="A53" s="247"/>
      <c r="AK53" s="303" t="s">
        <v>518</v>
      </c>
      <c r="AL53" s="304"/>
      <c r="AM53" s="312">
        <v>1167766</v>
      </c>
      <c r="AN53" s="313">
        <v>26688</v>
      </c>
      <c r="AO53" s="314">
        <v>-19.7</v>
      </c>
      <c r="AP53" s="315">
        <v>47161</v>
      </c>
      <c r="AQ53" s="316">
        <v>-9.4</v>
      </c>
      <c r="AR53" s="317">
        <v>-10.3</v>
      </c>
    </row>
    <row r="54" spans="1:44" ht="13" x14ac:dyDescent="0.2">
      <c r="A54" s="247"/>
      <c r="AK54" s="318"/>
      <c r="AL54" s="319" t="s">
        <v>517</v>
      </c>
      <c r="AM54" s="320">
        <v>653563</v>
      </c>
      <c r="AN54" s="321">
        <v>14936</v>
      </c>
      <c r="AO54" s="322">
        <v>-21.3</v>
      </c>
      <c r="AP54" s="323">
        <v>24595</v>
      </c>
      <c r="AQ54" s="324">
        <v>-8.6999999999999993</v>
      </c>
      <c r="AR54" s="325">
        <v>-12.6</v>
      </c>
    </row>
    <row r="55" spans="1:44" ht="13" x14ac:dyDescent="0.2">
      <c r="A55" s="247"/>
      <c r="AK55" s="303" t="s">
        <v>519</v>
      </c>
      <c r="AL55" s="304"/>
      <c r="AM55" s="312">
        <v>973696</v>
      </c>
      <c r="AN55" s="313">
        <v>22239</v>
      </c>
      <c r="AO55" s="314">
        <v>-16.7</v>
      </c>
      <c r="AP55" s="315">
        <v>43423</v>
      </c>
      <c r="AQ55" s="316">
        <v>-7.9</v>
      </c>
      <c r="AR55" s="317">
        <v>-8.8000000000000007</v>
      </c>
    </row>
    <row r="56" spans="1:44" ht="13" x14ac:dyDescent="0.2">
      <c r="A56" s="247"/>
      <c r="AK56" s="318"/>
      <c r="AL56" s="319" t="s">
        <v>517</v>
      </c>
      <c r="AM56" s="320">
        <v>380113</v>
      </c>
      <c r="AN56" s="321">
        <v>8682</v>
      </c>
      <c r="AO56" s="322">
        <v>-41.9</v>
      </c>
      <c r="AP56" s="323">
        <v>22207</v>
      </c>
      <c r="AQ56" s="324">
        <v>-9.6999999999999993</v>
      </c>
      <c r="AR56" s="325">
        <v>-32.200000000000003</v>
      </c>
    </row>
    <row r="57" spans="1:44" ht="13" x14ac:dyDescent="0.2">
      <c r="A57" s="247"/>
      <c r="AK57" s="303" t="s">
        <v>520</v>
      </c>
      <c r="AL57" s="304"/>
      <c r="AM57" s="312">
        <v>915135</v>
      </c>
      <c r="AN57" s="313">
        <v>20811</v>
      </c>
      <c r="AO57" s="314">
        <v>-6.4</v>
      </c>
      <c r="AP57" s="315">
        <v>45265</v>
      </c>
      <c r="AQ57" s="316">
        <v>4.2</v>
      </c>
      <c r="AR57" s="317">
        <v>-10.6</v>
      </c>
    </row>
    <row r="58" spans="1:44" ht="13" x14ac:dyDescent="0.2">
      <c r="A58" s="247"/>
      <c r="AK58" s="318"/>
      <c r="AL58" s="319" t="s">
        <v>517</v>
      </c>
      <c r="AM58" s="320">
        <v>828653</v>
      </c>
      <c r="AN58" s="321">
        <v>18845</v>
      </c>
      <c r="AO58" s="322">
        <v>117.1</v>
      </c>
      <c r="AP58" s="323">
        <v>22600</v>
      </c>
      <c r="AQ58" s="324">
        <v>1.8</v>
      </c>
      <c r="AR58" s="325">
        <v>115.3</v>
      </c>
    </row>
    <row r="59" spans="1:44" ht="13" x14ac:dyDescent="0.2">
      <c r="A59" s="247"/>
      <c r="AK59" s="303" t="s">
        <v>521</v>
      </c>
      <c r="AL59" s="304"/>
      <c r="AM59" s="312">
        <v>1469014</v>
      </c>
      <c r="AN59" s="313">
        <v>33441</v>
      </c>
      <c r="AO59" s="314">
        <v>60.7</v>
      </c>
      <c r="AP59" s="315">
        <v>54621</v>
      </c>
      <c r="AQ59" s="316">
        <v>20.7</v>
      </c>
      <c r="AR59" s="317">
        <v>40</v>
      </c>
    </row>
    <row r="60" spans="1:44" ht="13" x14ac:dyDescent="0.2">
      <c r="A60" s="247"/>
      <c r="AK60" s="318"/>
      <c r="AL60" s="319" t="s">
        <v>517</v>
      </c>
      <c r="AM60" s="320">
        <v>869438</v>
      </c>
      <c r="AN60" s="321">
        <v>19792</v>
      </c>
      <c r="AO60" s="322">
        <v>5</v>
      </c>
      <c r="AP60" s="323">
        <v>30892</v>
      </c>
      <c r="AQ60" s="324">
        <v>36.700000000000003</v>
      </c>
      <c r="AR60" s="325">
        <v>-31.7</v>
      </c>
    </row>
    <row r="61" spans="1:44" ht="13" x14ac:dyDescent="0.2">
      <c r="A61" s="247"/>
      <c r="AK61" s="303" t="s">
        <v>522</v>
      </c>
      <c r="AL61" s="326"/>
      <c r="AM61" s="312">
        <v>1197809</v>
      </c>
      <c r="AN61" s="313">
        <v>27286</v>
      </c>
      <c r="AO61" s="314">
        <v>-1</v>
      </c>
      <c r="AP61" s="315">
        <v>48508</v>
      </c>
      <c r="AQ61" s="327">
        <v>1.8</v>
      </c>
      <c r="AR61" s="317">
        <v>-2.8</v>
      </c>
    </row>
    <row r="62" spans="1:44" ht="13" x14ac:dyDescent="0.2">
      <c r="A62" s="247"/>
      <c r="AK62" s="318"/>
      <c r="AL62" s="319" t="s">
        <v>517</v>
      </c>
      <c r="AM62" s="320">
        <v>713420</v>
      </c>
      <c r="AN62" s="321">
        <v>16247</v>
      </c>
      <c r="AO62" s="322">
        <v>10</v>
      </c>
      <c r="AP62" s="323">
        <v>25446</v>
      </c>
      <c r="AQ62" s="324">
        <v>4.7</v>
      </c>
      <c r="AR62" s="325">
        <v>5.3</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p6fyUSIQ8m2avYXX1UNNaDFKZXvS/NvOLUaAxFIWhu8ehm/aADHkKz6iPf/3nzxgTga6bsLiINt+bc3KylOujA==" saltValue="y7n9HAx4dRQoRljq6aPSJ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UsS+7aWScqhq7GqauoMJHeQ6IVywsBhv8hizt5tZ0gmatNQgDLOKgGRRcUzHtcuQ9Im/0B5G6gNUAA77ohGXeA==" saltValue="yXgtEFZACKx7VkSNIzN9C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QSrYOHUXr4EpafwBE4apC8mkS04D9rC3+5tyghb3beVcrwrXKmxz9zE/JvxDJ4METfuXGeNaZJYQS0ugkju5FQ==" saltValue="kkesdoax1j3TbqhSKQMk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12.63</v>
      </c>
      <c r="G47" s="12">
        <v>14.3</v>
      </c>
      <c r="H47" s="12">
        <v>23.61</v>
      </c>
      <c r="I47" s="12">
        <v>20.239999999999998</v>
      </c>
      <c r="J47" s="13">
        <v>17.54</v>
      </c>
    </row>
    <row r="48" spans="2:10" ht="57.75" customHeight="1" x14ac:dyDescent="0.2">
      <c r="B48" s="14"/>
      <c r="C48" s="1128" t="s">
        <v>4</v>
      </c>
      <c r="D48" s="1128"/>
      <c r="E48" s="1129"/>
      <c r="F48" s="15">
        <v>10.08</v>
      </c>
      <c r="G48" s="16">
        <v>10.35</v>
      </c>
      <c r="H48" s="16">
        <v>8.59</v>
      </c>
      <c r="I48" s="16">
        <v>6.93</v>
      </c>
      <c r="J48" s="17">
        <v>8.35</v>
      </c>
    </row>
    <row r="49" spans="2:10" ht="57.75" customHeight="1" thickBot="1" x14ac:dyDescent="0.25">
      <c r="B49" s="18"/>
      <c r="C49" s="1130" t="s">
        <v>5</v>
      </c>
      <c r="D49" s="1130"/>
      <c r="E49" s="1131"/>
      <c r="F49" s="19">
        <v>0.81</v>
      </c>
      <c r="G49" s="20" t="s">
        <v>529</v>
      </c>
      <c r="H49" s="20" t="s">
        <v>530</v>
      </c>
      <c r="I49" s="20" t="s">
        <v>531</v>
      </c>
      <c r="J49" s="21" t="s">
        <v>532</v>
      </c>
    </row>
    <row r="50" spans="2:10" ht="13" x14ac:dyDescent="0.2"/>
  </sheetData>
  <sheetProtection algorithmName="SHA-512" hashValue="9HqLK8Cmnit36o4BtXoc5dEloWOZGxHL9oJZRHx5+iRqlhhnPFXZ18xE9tmGYt8GoD1tzG37SGDrnLk2fmBExw==" saltValue="qenNDGZv261JdjvPSgjG5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2026-03-12T01:51:26Z</cp:lastPrinted>
  <dcterms:created xsi:type="dcterms:W3CDTF">2026-02-26T09:54:21Z</dcterms:created>
  <dcterms:modified xsi:type="dcterms:W3CDTF">2026-03-12T01:59:14Z</dcterms:modified>
  <cp:category/>
</cp:coreProperties>
</file>